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AppData\Local\Microsoft\Windows\INetCache\Content.Outlook\L94SRGF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G285" i="9"/>
  <c r="F285" i="9"/>
  <c r="E285" i="9"/>
  <c r="B285" i="9" s="1"/>
  <c r="H284" i="9"/>
  <c r="G284" i="9"/>
  <c r="F284" i="9"/>
  <c r="H283" i="9"/>
  <c r="G283" i="9"/>
  <c r="F283" i="9"/>
  <c r="F282" i="9"/>
  <c r="H281" i="9"/>
  <c r="G281" i="9"/>
  <c r="F281" i="9"/>
  <c r="E281" i="9"/>
  <c r="B281" i="9" s="1"/>
  <c r="H280" i="9"/>
  <c r="G280" i="9"/>
  <c r="F280" i="9"/>
  <c r="H279" i="9"/>
  <c r="G279" i="9"/>
  <c r="F279" i="9"/>
  <c r="F278" i="9"/>
  <c r="F277" i="9"/>
  <c r="F276" i="9"/>
  <c r="F275" i="9" s="1"/>
  <c r="L274" i="9"/>
  <c r="H274"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M222" i="9"/>
  <c r="L222" i="9"/>
  <c r="F222" i="9" s="1"/>
  <c r="B222" i="9" s="1"/>
  <c r="E222" i="9"/>
  <c r="M221" i="9"/>
  <c r="L221" i="9"/>
  <c r="F221" i="9" s="1"/>
  <c r="E221" i="9"/>
  <c r="B221" i="9" s="1"/>
  <c r="M220" i="9"/>
  <c r="L220" i="9"/>
  <c r="F220" i="9" s="1"/>
  <c r="B220" i="9" s="1"/>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c r="H58" i="9"/>
  <c r="G58" i="9"/>
  <c r="F58" i="9"/>
  <c r="E58" i="9"/>
  <c r="B58" i="9" s="1"/>
  <c r="H57" i="9"/>
  <c r="G57" i="9"/>
  <c r="F57" i="9"/>
  <c r="E57" i="9"/>
  <c r="B57" i="9" s="1"/>
  <c r="H56" i="9"/>
  <c r="G56" i="9"/>
  <c r="F56" i="9"/>
  <c r="E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G38" i="9"/>
  <c r="F38" i="9"/>
  <c r="B38" i="9"/>
  <c r="H37" i="9"/>
  <c r="G37" i="9"/>
  <c r="F37" i="9"/>
  <c r="H36" i="9"/>
  <c r="E36" i="9" s="1"/>
  <c r="G36" i="9"/>
  <c r="F36" i="9"/>
  <c r="B36" i="9"/>
  <c r="H35" i="9"/>
  <c r="G35" i="9"/>
  <c r="F35" i="9"/>
  <c r="E35" i="9"/>
  <c r="B35" i="9" s="1"/>
  <c r="H34" i="9"/>
  <c r="E34" i="9" s="1"/>
  <c r="G34" i="9"/>
  <c r="F34" i="9"/>
  <c r="B34" i="9"/>
  <c r="H33" i="9"/>
  <c r="G33" i="9"/>
  <c r="F33" i="9"/>
  <c r="H32" i="9"/>
  <c r="E32" i="9" s="1"/>
  <c r="G32" i="9"/>
  <c r="F32" i="9"/>
  <c r="B32" i="9"/>
  <c r="H31" i="9"/>
  <c r="G31" i="9"/>
  <c r="F31" i="9"/>
  <c r="E31" i="9"/>
  <c r="B31" i="9" s="1"/>
  <c r="H30" i="9"/>
  <c r="E30" i="9" s="1"/>
  <c r="B30" i="9" s="1"/>
  <c r="G30" i="9"/>
  <c r="F30" i="9"/>
  <c r="H29" i="9"/>
  <c r="G29" i="9"/>
  <c r="F29" i="9"/>
  <c r="H28" i="9"/>
  <c r="E28" i="9" s="1"/>
  <c r="G28" i="9"/>
  <c r="F28" i="9"/>
  <c r="B28" i="9"/>
  <c r="H27" i="9"/>
  <c r="G27" i="9"/>
  <c r="F27" i="9"/>
  <c r="E27" i="9"/>
  <c r="B27" i="9" s="1"/>
  <c r="H26" i="9"/>
  <c r="G26" i="9"/>
  <c r="F26" i="9"/>
  <c r="H25" i="9"/>
  <c r="E25" i="9" s="1"/>
  <c r="B25" i="9" s="1"/>
  <c r="G25" i="9"/>
  <c r="F25" i="9"/>
  <c r="H24" i="9"/>
  <c r="E24" i="9" s="1"/>
  <c r="G24" i="9"/>
  <c r="F24" i="9"/>
  <c r="B24" i="9"/>
  <c r="H23" i="9"/>
  <c r="G23" i="9"/>
  <c r="F23" i="9"/>
  <c r="E23" i="9"/>
  <c r="B23" i="9" s="1"/>
  <c r="H22" i="9"/>
  <c r="G22" i="9"/>
  <c r="F22" i="9"/>
  <c r="H21" i="9"/>
  <c r="G21" i="9"/>
  <c r="F21" i="9"/>
  <c r="E21" i="9"/>
  <c r="B21" i="9" s="1"/>
  <c r="F20" i="9"/>
  <c r="F4" i="9"/>
  <c r="O3" i="9"/>
  <c r="G274" i="9" s="1"/>
  <c r="I3" i="9"/>
  <c r="H3" i="9"/>
  <c r="G3" i="9"/>
  <c r="D101" i="8"/>
  <c r="C1576" i="1" s="1"/>
  <c r="D95" i="8"/>
  <c r="D90" i="8"/>
  <c r="D85" i="8"/>
  <c r="D80" i="8"/>
  <c r="D75" i="8"/>
  <c r="D70" i="8"/>
  <c r="D65" i="8"/>
  <c r="D60" i="8"/>
  <c r="D55" i="8"/>
  <c r="D50" i="8"/>
  <c r="D49" i="8"/>
  <c r="D44" i="8"/>
  <c r="D43" i="8"/>
  <c r="D36" i="8"/>
  <c r="D26" i="8"/>
  <c r="D24" i="8"/>
  <c r="C1499" i="1" s="1"/>
  <c r="H1499" i="1" s="1"/>
  <c r="D18" i="8"/>
  <c r="D8" i="8"/>
  <c r="D6" i="8" s="1"/>
  <c r="C1481" i="1" s="1"/>
  <c r="H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7" i="6" s="1"/>
  <c r="F106" i="6"/>
  <c r="F105" i="6"/>
  <c r="F104" i="6"/>
  <c r="F103" i="6"/>
  <c r="F102" i="6"/>
  <c r="F101" i="6"/>
  <c r="F100" i="6"/>
  <c r="E99" i="6"/>
  <c r="D99" i="6"/>
  <c r="D89" i="6" s="1"/>
  <c r="F98" i="6"/>
  <c r="F97" i="6"/>
  <c r="F96" i="6"/>
  <c r="F95" i="6"/>
  <c r="E94" i="6"/>
  <c r="D94" i="6"/>
  <c r="F94" i="6" s="1"/>
  <c r="F93" i="6"/>
  <c r="F92" i="6"/>
  <c r="F91" i="6"/>
  <c r="E90" i="6"/>
  <c r="E89" i="6" s="1"/>
  <c r="D90" i="6"/>
  <c r="F90" i="6" s="1"/>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D177" i="5" s="1"/>
  <c r="C1154" i="1"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3" i="4"/>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C412" i="1" s="1"/>
  <c r="E416" i="4"/>
  <c r="E643" i="4" s="1"/>
  <c r="D637" i="1" s="1"/>
  <c r="D416" i="4"/>
  <c r="F411" i="4"/>
  <c r="F410" i="4"/>
  <c r="F409" i="4"/>
  <c r="F406" i="4"/>
  <c r="F405" i="4"/>
  <c r="F404" i="4"/>
  <c r="F403" i="4"/>
  <c r="E402" i="4"/>
  <c r="D402" i="4"/>
  <c r="C397" i="1" s="1"/>
  <c r="H397" i="1"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5"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C1507" i="1"/>
  <c r="H1507" i="1" s="1"/>
  <c r="H1506" i="1"/>
  <c r="C1506" i="1"/>
  <c r="G1506" i="1" s="1"/>
  <c r="C1505" i="1"/>
  <c r="H1505" i="1" s="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C1482" i="1"/>
  <c r="G1482" i="1" s="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D1241" i="1"/>
  <c r="C1241" i="1"/>
  <c r="D1240" i="1"/>
  <c r="H1240" i="1" s="1"/>
  <c r="C1240" i="1"/>
  <c r="H1239" i="1"/>
  <c r="D1239" i="1"/>
  <c r="C1239" i="1"/>
  <c r="G1239" i="1" s="1"/>
  <c r="D1238" i="1"/>
  <c r="H1238" i="1" s="1"/>
  <c r="C1238" i="1"/>
  <c r="D1237" i="1"/>
  <c r="C1237" i="1"/>
  <c r="C1236" i="1"/>
  <c r="D1234" i="1"/>
  <c r="H1234" i="1" s="1"/>
  <c r="C1234" i="1"/>
  <c r="H1233" i="1"/>
  <c r="D1233" i="1"/>
  <c r="C1233" i="1"/>
  <c r="G1233" i="1" s="1"/>
  <c r="D1232" i="1"/>
  <c r="C1232" i="1"/>
  <c r="H1231" i="1"/>
  <c r="D1231" i="1"/>
  <c r="C1231" i="1"/>
  <c r="G1231" i="1" s="1"/>
  <c r="D1230" i="1"/>
  <c r="H1230" i="1" s="1"/>
  <c r="C1230" i="1"/>
  <c r="D1229" i="1"/>
  <c r="C1229" i="1"/>
  <c r="D1228" i="1"/>
  <c r="C1228" i="1"/>
  <c r="C1227" i="1"/>
  <c r="D1226" i="1"/>
  <c r="H1226" i="1" s="1"/>
  <c r="C1226" i="1"/>
  <c r="H1225" i="1"/>
  <c r="D1225" i="1"/>
  <c r="C1225" i="1"/>
  <c r="G1225" i="1" s="1"/>
  <c r="D1224" i="1"/>
  <c r="C1224" i="1"/>
  <c r="C1223" i="1"/>
  <c r="H1221" i="1"/>
  <c r="D1221" i="1"/>
  <c r="C1221" i="1"/>
  <c r="G1221" i="1" s="1"/>
  <c r="D1220" i="1"/>
  <c r="H1220" i="1" s="1"/>
  <c r="C1220" i="1"/>
  <c r="H1219" i="1"/>
  <c r="D1219" i="1"/>
  <c r="C1219" i="1"/>
  <c r="G1219" i="1" s="1"/>
  <c r="D1218" i="1"/>
  <c r="H1218" i="1" s="1"/>
  <c r="C1218" i="1"/>
  <c r="D1217" i="1"/>
  <c r="C1217" i="1"/>
  <c r="G1217" i="1" s="1"/>
  <c r="D1216" i="1"/>
  <c r="C1216" i="1"/>
  <c r="D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C1165" i="1"/>
  <c r="D1164" i="1"/>
  <c r="H1164" i="1" s="1"/>
  <c r="C1164" i="1"/>
  <c r="D1163" i="1"/>
  <c r="C1163" i="1"/>
  <c r="D1162" i="1"/>
  <c r="H1162" i="1" s="1"/>
  <c r="C1162" i="1"/>
  <c r="H1161" i="1"/>
  <c r="D1161" i="1"/>
  <c r="C1161" i="1"/>
  <c r="G1161" i="1" s="1"/>
  <c r="D1160" i="1"/>
  <c r="C1160" i="1"/>
  <c r="H1159" i="1"/>
  <c r="D1159" i="1"/>
  <c r="C1159" i="1"/>
  <c r="G1159" i="1" s="1"/>
  <c r="D1158" i="1"/>
  <c r="H1158" i="1" s="1"/>
  <c r="C1158" i="1"/>
  <c r="D1157" i="1"/>
  <c r="D1156" i="1"/>
  <c r="C1156" i="1"/>
  <c r="D1155" i="1"/>
  <c r="C1155" i="1"/>
  <c r="D1151" i="1"/>
  <c r="C1151" i="1"/>
  <c r="D1150" i="1"/>
  <c r="H1150" i="1" s="1"/>
  <c r="C1150" i="1"/>
  <c r="H1149" i="1"/>
  <c r="D1149" i="1"/>
  <c r="C1149" i="1"/>
  <c r="G1149" i="1" s="1"/>
  <c r="D1148" i="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D1141" i="1"/>
  <c r="C1141" i="1"/>
  <c r="D1140" i="1"/>
  <c r="H1140" i="1" s="1"/>
  <c r="C1140" i="1"/>
  <c r="H1139" i="1"/>
  <c r="D1139" i="1"/>
  <c r="C1139" i="1"/>
  <c r="G1139" i="1" s="1"/>
  <c r="D1138" i="1"/>
  <c r="H1138" i="1" s="1"/>
  <c r="C1138" i="1"/>
  <c r="D1137" i="1"/>
  <c r="C1137" i="1"/>
  <c r="D1136" i="1"/>
  <c r="H1136" i="1" s="1"/>
  <c r="C1136" i="1"/>
  <c r="D1135" i="1"/>
  <c r="C1135" i="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D1127" i="1"/>
  <c r="C1127" i="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G1071" i="1" s="1"/>
  <c r="D1070" i="1"/>
  <c r="H1070" i="1" s="1"/>
  <c r="C1070" i="1"/>
  <c r="H1069" i="1"/>
  <c r="D1069" i="1"/>
  <c r="C1069" i="1"/>
  <c r="G1069" i="1" s="1"/>
  <c r="D1068" i="1"/>
  <c r="H1068" i="1" s="1"/>
  <c r="C1068" i="1"/>
  <c r="H1067" i="1"/>
  <c r="D1067" i="1"/>
  <c r="C1067" i="1"/>
  <c r="G1067" i="1" s="1"/>
  <c r="D1066" i="1"/>
  <c r="H1066" i="1" s="1"/>
  <c r="C1066" i="1"/>
  <c r="C1065" i="1"/>
  <c r="D1064" i="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C1056" i="1"/>
  <c r="H1055" i="1"/>
  <c r="D1055" i="1"/>
  <c r="C1055" i="1"/>
  <c r="G1055" i="1" s="1"/>
  <c r="D1054" i="1"/>
  <c r="H1054" i="1" s="1"/>
  <c r="C1054" i="1"/>
  <c r="H1053" i="1"/>
  <c r="D1053" i="1"/>
  <c r="C1053" i="1"/>
  <c r="G1053" i="1" s="1"/>
  <c r="D1052" i="1"/>
  <c r="C1052" i="1"/>
  <c r="H1051" i="1"/>
  <c r="D1051" i="1"/>
  <c r="C1051" i="1"/>
  <c r="G1051" i="1" s="1"/>
  <c r="D1050" i="1"/>
  <c r="C1050" i="1"/>
  <c r="D1049" i="1"/>
  <c r="C1049" i="1"/>
  <c r="G1049" i="1" s="1"/>
  <c r="D1048" i="1"/>
  <c r="C1048" i="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D1032" i="1"/>
  <c r="C1032" i="1"/>
  <c r="D1031" i="1"/>
  <c r="C1031" i="1"/>
  <c r="G1031" i="1" s="1"/>
  <c r="D1030" i="1"/>
  <c r="C1030" i="1"/>
  <c r="D1029" i="1"/>
  <c r="C1029" i="1"/>
  <c r="G1029" i="1" s="1"/>
  <c r="D1028" i="1"/>
  <c r="C1028" i="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D1003" i="1"/>
  <c r="C1003" i="1"/>
  <c r="D1002" i="1"/>
  <c r="C1002" i="1"/>
  <c r="G1002" i="1" s="1"/>
  <c r="D1001" i="1"/>
  <c r="C1001" i="1"/>
  <c r="G1001" i="1" s="1"/>
  <c r="D1000" i="1"/>
  <c r="C1000" i="1"/>
  <c r="G1000" i="1" s="1"/>
  <c r="D999" i="1"/>
  <c r="C999" i="1"/>
  <c r="D998" i="1"/>
  <c r="C998" i="1"/>
  <c r="D997" i="1"/>
  <c r="C997" i="1"/>
  <c r="D996" i="1"/>
  <c r="C996" i="1"/>
  <c r="D995" i="1"/>
  <c r="C995" i="1"/>
  <c r="D994" i="1"/>
  <c r="C994" i="1"/>
  <c r="G994" i="1" s="1"/>
  <c r="D993" i="1"/>
  <c r="C993" i="1"/>
  <c r="D992" i="1"/>
  <c r="C992" i="1"/>
  <c r="G992" i="1" s="1"/>
  <c r="D991" i="1"/>
  <c r="D989" i="1"/>
  <c r="C989" i="1"/>
  <c r="G989" i="1" s="1"/>
  <c r="D988" i="1"/>
  <c r="C988" i="1"/>
  <c r="G988" i="1" s="1"/>
  <c r="D987" i="1"/>
  <c r="C987" i="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D690" i="1"/>
  <c r="C690" i="1"/>
  <c r="G690" i="1" s="1"/>
  <c r="D689" i="1"/>
  <c r="C689" i="1"/>
  <c r="G689" i="1" s="1"/>
  <c r="D688" i="1"/>
  <c r="C688" i="1"/>
  <c r="G688" i="1" s="1"/>
  <c r="D687" i="1"/>
  <c r="C687" i="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4" i="1"/>
  <c r="C644" i="1"/>
  <c r="D643" i="1"/>
  <c r="C643" i="1"/>
  <c r="D642" i="1"/>
  <c r="C642" i="1"/>
  <c r="D641" i="1"/>
  <c r="C641"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C523"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3" i="1"/>
  <c r="C413" i="1"/>
  <c r="G413" i="1" s="1"/>
  <c r="D411" i="1"/>
  <c r="D406" i="1"/>
  <c r="C406" i="1"/>
  <c r="H406" i="1" s="1"/>
  <c r="D405" i="1"/>
  <c r="C405" i="1"/>
  <c r="H405" i="1" s="1"/>
  <c r="D404" i="1"/>
  <c r="C404" i="1"/>
  <c r="H404" i="1" s="1"/>
  <c r="D401" i="1"/>
  <c r="C401" i="1"/>
  <c r="H401" i="1" s="1"/>
  <c r="D400" i="1"/>
  <c r="C400" i="1"/>
  <c r="H400" i="1" s="1"/>
  <c r="D399" i="1"/>
  <c r="C399" i="1"/>
  <c r="H399" i="1" s="1"/>
  <c r="D398" i="1"/>
  <c r="C398" i="1"/>
  <c r="H398" i="1" s="1"/>
  <c r="D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D365" i="1"/>
  <c r="C365" i="1"/>
  <c r="H365" i="1" s="1"/>
  <c r="D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G261" i="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G237" i="1"/>
  <c r="D237" i="1"/>
  <c r="C237" i="1"/>
  <c r="H237" i="1" s="1"/>
  <c r="D236" i="1"/>
  <c r="C236" i="1"/>
  <c r="H236" i="1" s="1"/>
  <c r="G235" i="1"/>
  <c r="D235" i="1"/>
  <c r="C235" i="1"/>
  <c r="H235" i="1" s="1"/>
  <c r="D234" i="1"/>
  <c r="C234" i="1"/>
  <c r="H234" i="1" s="1"/>
  <c r="D233" i="1"/>
  <c r="C233" i="1"/>
  <c r="H233" i="1" s="1"/>
  <c r="D232" i="1"/>
  <c r="C232" i="1"/>
  <c r="H232" i="1" s="1"/>
  <c r="D231" i="1"/>
  <c r="C231" i="1"/>
  <c r="H231" i="1" s="1"/>
  <c r="D230" i="1"/>
  <c r="C230" i="1"/>
  <c r="H230" i="1" s="1"/>
  <c r="D229" i="1"/>
  <c r="C229" i="1"/>
  <c r="H229" i="1" s="1"/>
  <c r="G228" i="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G215" i="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G194" i="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C165" i="1"/>
  <c r="D164" i="1"/>
  <c r="C164" i="1"/>
  <c r="H164" i="1" s="1"/>
  <c r="D163" i="1"/>
  <c r="C163" i="1"/>
  <c r="D162" i="1"/>
  <c r="C162" i="1"/>
  <c r="H162" i="1" s="1"/>
  <c r="D161" i="1"/>
  <c r="C161" i="1"/>
  <c r="H161" i="1" s="1"/>
  <c r="D160" i="1"/>
  <c r="C160" i="1"/>
  <c r="D158" i="1"/>
  <c r="C158" i="1"/>
  <c r="H158" i="1" s="1"/>
  <c r="D157" i="1"/>
  <c r="C157" i="1"/>
  <c r="H157" i="1" s="1"/>
  <c r="D156" i="1"/>
  <c r="C156" i="1"/>
  <c r="H156" i="1" s="1"/>
  <c r="D155" i="1"/>
  <c r="C155" i="1"/>
  <c r="H155" i="1" s="1"/>
  <c r="D154" i="1"/>
  <c r="C154" i="1"/>
  <c r="H154" i="1" s="1"/>
  <c r="D153" i="1"/>
  <c r="C153" i="1"/>
  <c r="H153" i="1" s="1"/>
  <c r="G152" i="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G128"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G107"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C70" i="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G48" i="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G23" i="1"/>
  <c r="D23" i="1"/>
  <c r="C23" i="1"/>
  <c r="H23" i="1" s="1"/>
  <c r="D22" i="1"/>
  <c r="C22" i="1"/>
  <c r="H22" i="1" s="1"/>
  <c r="D21" i="1"/>
  <c r="C21" i="1"/>
  <c r="H21" i="1" s="1"/>
  <c r="D20" i="1"/>
  <c r="C20" i="1"/>
  <c r="H20" i="1" s="1"/>
  <c r="D19" i="1"/>
  <c r="C19" i="1"/>
  <c r="H19" i="1" s="1"/>
  <c r="D18" i="1"/>
  <c r="C18" i="1"/>
  <c r="H18" i="1" s="1"/>
  <c r="D17" i="1"/>
  <c r="C17" i="1"/>
  <c r="H17" i="1" s="1"/>
  <c r="D16" i="1"/>
  <c r="C16" i="1"/>
  <c r="H16" i="1" s="1"/>
  <c r="G15" i="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703" i="1" l="1"/>
  <c r="H160" i="1"/>
  <c r="H163" i="1"/>
  <c r="H131" i="1"/>
  <c r="H108" i="1"/>
  <c r="H113" i="1"/>
  <c r="H71" i="1"/>
  <c r="G668" i="1"/>
  <c r="G691" i="1"/>
  <c r="H66" i="1"/>
  <c r="H70" i="1"/>
  <c r="F74" i="4"/>
  <c r="G1241" i="1"/>
  <c r="D1236" i="1"/>
  <c r="F259" i="5"/>
  <c r="H132" i="1"/>
  <c r="F133" i="4"/>
  <c r="C1409" i="1"/>
  <c r="C378" i="1"/>
  <c r="H378" i="1" s="1"/>
  <c r="C364" i="1"/>
  <c r="D152" i="4"/>
  <c r="C148" i="1" s="1"/>
  <c r="H1411" i="1"/>
  <c r="F214" i="9"/>
  <c r="B214" i="9" s="1"/>
  <c r="H1482" i="1"/>
  <c r="G1577" i="1"/>
  <c r="G1509" i="1"/>
  <c r="H1480" i="1"/>
  <c r="G1507" i="1"/>
  <c r="G1505" i="1"/>
  <c r="H1504" i="1"/>
  <c r="G1503" i="1"/>
  <c r="G1499" i="1"/>
  <c r="G1501" i="1"/>
  <c r="H1502" i="1"/>
  <c r="G1491" i="1"/>
  <c r="C1483" i="1"/>
  <c r="H1483" i="1" s="1"/>
  <c r="H1486" i="1"/>
  <c r="G1485" i="1"/>
  <c r="G1481" i="1"/>
  <c r="G1483" i="1"/>
  <c r="H1484" i="1"/>
  <c r="H1436" i="1"/>
  <c r="H1409" i="1"/>
  <c r="C1408" i="1"/>
  <c r="H1420" i="1"/>
  <c r="H27" i="3"/>
  <c r="E114" i="6"/>
  <c r="F114" i="6" s="1"/>
  <c r="G669" i="1"/>
  <c r="H165" i="1"/>
  <c r="H166" i="1"/>
  <c r="H64" i="1"/>
  <c r="H65" i="1"/>
  <c r="F68" i="4"/>
  <c r="H1241" i="1"/>
  <c r="H1148" i="1"/>
  <c r="E245" i="5"/>
  <c r="E237" i="5" s="1"/>
  <c r="G1229" i="1"/>
  <c r="E284" i="9"/>
  <c r="B284" i="9" s="1"/>
  <c r="H1224" i="1"/>
  <c r="C1157" i="1"/>
  <c r="G1157" i="1" s="1"/>
  <c r="G647" i="1"/>
  <c r="E274" i="9"/>
  <c r="H289" i="1"/>
  <c r="G649" i="1"/>
  <c r="G644" i="1"/>
  <c r="G643" i="1"/>
  <c r="F652" i="4"/>
  <c r="B274" i="9"/>
  <c r="E22" i="9"/>
  <c r="B22" i="9" s="1"/>
  <c r="C645" i="1"/>
  <c r="G645" i="1" s="1"/>
  <c r="G132" i="1"/>
  <c r="C129" i="1"/>
  <c r="H129" i="1" s="1"/>
  <c r="C130" i="1"/>
  <c r="H130" i="1" s="1"/>
  <c r="E26" i="9"/>
  <c r="B26" i="9" s="1"/>
  <c r="E283" i="9"/>
  <c r="B283" i="9" s="1"/>
  <c r="F218" i="9"/>
  <c r="B218" i="9" s="1"/>
  <c r="F216" i="9"/>
  <c r="B216" i="9" s="1"/>
  <c r="E33" i="9"/>
  <c r="B33" i="9" s="1"/>
  <c r="G687" i="1"/>
  <c r="G642" i="1"/>
  <c r="G641" i="1"/>
  <c r="F402" i="4"/>
  <c r="H364" i="1"/>
  <c r="H366" i="1"/>
  <c r="H413" i="1"/>
  <c r="E644" i="4"/>
  <c r="D638" i="1" s="1"/>
  <c r="F416" i="4"/>
  <c r="D644" i="4"/>
  <c r="C411" i="1"/>
  <c r="H412" i="1"/>
  <c r="D643" i="4"/>
  <c r="E273" i="9"/>
  <c r="B273" i="9" s="1"/>
  <c r="H288" i="1"/>
  <c r="E67" i="9"/>
  <c r="B67" i="9" s="1"/>
  <c r="D252" i="4"/>
  <c r="H209" i="1"/>
  <c r="C206" i="1"/>
  <c r="H206" i="1" s="1"/>
  <c r="D196" i="4"/>
  <c r="F188" i="4"/>
  <c r="E46" i="9"/>
  <c r="B46" i="9" s="1"/>
  <c r="E44" i="9"/>
  <c r="B44" i="9" s="1"/>
  <c r="E43" i="9"/>
  <c r="B43" i="9" s="1"/>
  <c r="F219" i="9"/>
  <c r="B219" i="9" s="1"/>
  <c r="E42" i="9"/>
  <c r="B42" i="9" s="1"/>
  <c r="E41" i="9"/>
  <c r="B41" i="9" s="1"/>
  <c r="G176" i="1"/>
  <c r="F177" i="4"/>
  <c r="D163" i="4"/>
  <c r="C159" i="1" s="1"/>
  <c r="F169" i="4"/>
  <c r="E40" i="9"/>
  <c r="B40" i="9" s="1"/>
  <c r="E163" i="4"/>
  <c r="D159" i="1" s="1"/>
  <c r="E152" i="4"/>
  <c r="D148" i="1" s="1"/>
  <c r="H148" i="1" s="1"/>
  <c r="E39" i="9"/>
  <c r="B39" i="9" s="1"/>
  <c r="F217" i="9"/>
  <c r="B217" i="9" s="1"/>
  <c r="E37" i="9"/>
  <c r="B37" i="9" s="1"/>
  <c r="H102" i="1"/>
  <c r="G81" i="1"/>
  <c r="D50" i="4"/>
  <c r="D6" i="4" s="1"/>
  <c r="E29" i="9"/>
  <c r="B29" i="9" s="1"/>
  <c r="H1278" i="1"/>
  <c r="G1237" i="1"/>
  <c r="H1237" i="1"/>
  <c r="H1236" i="1"/>
  <c r="D258" i="5"/>
  <c r="H1232" i="1"/>
  <c r="H1229" i="1"/>
  <c r="E280" i="9"/>
  <c r="B280" i="9" s="1"/>
  <c r="F250" i="5"/>
  <c r="G1227" i="1"/>
  <c r="H1227" i="1"/>
  <c r="H1228" i="1"/>
  <c r="E279" i="9"/>
  <c r="B279" i="9" s="1"/>
  <c r="D245" i="5"/>
  <c r="G1223" i="1"/>
  <c r="H1223" i="1"/>
  <c r="H1216" i="1"/>
  <c r="D238" i="5"/>
  <c r="C1215" i="1" s="1"/>
  <c r="H1217" i="1"/>
  <c r="G1165" i="1"/>
  <c r="H1165" i="1"/>
  <c r="G1163" i="1"/>
  <c r="H1163" i="1"/>
  <c r="H1160" i="1"/>
  <c r="H1157" i="1"/>
  <c r="H1156" i="1"/>
  <c r="G1155" i="1"/>
  <c r="H1155" i="1"/>
  <c r="H1154" i="1"/>
  <c r="G1151" i="1"/>
  <c r="H1151" i="1"/>
  <c r="G1141" i="1"/>
  <c r="H1141" i="1"/>
  <c r="G1137" i="1"/>
  <c r="H1137" i="1"/>
  <c r="G1127" i="1"/>
  <c r="G1135" i="1"/>
  <c r="H1127" i="1"/>
  <c r="H1135" i="1"/>
  <c r="H1056" i="1"/>
  <c r="H1064" i="1"/>
  <c r="H1052" i="1"/>
  <c r="G1048" i="1"/>
  <c r="F70" i="5"/>
  <c r="D69" i="5"/>
  <c r="C1047" i="1" s="1"/>
  <c r="G1047" i="1" s="1"/>
  <c r="G1033" i="1"/>
  <c r="F52" i="5"/>
  <c r="G1030" i="1"/>
  <c r="G1032" i="1"/>
  <c r="G1028" i="1"/>
  <c r="F45" i="5"/>
  <c r="G1018" i="1"/>
  <c r="G1014" i="1"/>
  <c r="G1004" i="1"/>
  <c r="G1003" i="1"/>
  <c r="G997" i="1"/>
  <c r="G999" i="1"/>
  <c r="F19" i="5"/>
  <c r="G998" i="1"/>
  <c r="D12" i="5"/>
  <c r="C990" i="1" s="1"/>
  <c r="G996" i="1"/>
  <c r="C991" i="1"/>
  <c r="G991" i="1" s="1"/>
  <c r="G995" i="1"/>
  <c r="G990" i="1"/>
  <c r="G993" i="1"/>
  <c r="F12" i="5"/>
  <c r="G986" i="1"/>
  <c r="G987" i="1"/>
  <c r="G3" i="1"/>
  <c r="G4" i="1"/>
  <c r="G5" i="1"/>
  <c r="G6" i="1"/>
  <c r="G7" i="1"/>
  <c r="G8" i="1"/>
  <c r="G9" i="1"/>
  <c r="G13" i="1"/>
  <c r="G17" i="1"/>
  <c r="G18" i="1"/>
  <c r="G21" i="1"/>
  <c r="G24" i="1"/>
  <c r="G25" i="1"/>
  <c r="G29" i="1"/>
  <c r="G32" i="1"/>
  <c r="G33" i="1"/>
  <c r="G34" i="1"/>
  <c r="G38" i="1"/>
  <c r="G39" i="1"/>
  <c r="G40" i="1"/>
  <c r="G49" i="1"/>
  <c r="G50" i="1"/>
  <c r="G51" i="1"/>
  <c r="G54" i="1"/>
  <c r="G55" i="1"/>
  <c r="G56" i="1"/>
  <c r="G57" i="1"/>
  <c r="G58" i="1"/>
  <c r="G59" i="1"/>
  <c r="G60" i="1"/>
  <c r="G65" i="1"/>
  <c r="G68" i="1"/>
  <c r="G73" i="1"/>
  <c r="G74" i="1"/>
  <c r="G75" i="1"/>
  <c r="G76" i="1"/>
  <c r="G79" i="1"/>
  <c r="G80" i="1"/>
  <c r="G84" i="1"/>
  <c r="G88" i="1"/>
  <c r="G89" i="1"/>
  <c r="G90" i="1"/>
  <c r="G91" i="1"/>
  <c r="G92" i="1"/>
  <c r="G93" i="1"/>
  <c r="G105" i="1"/>
  <c r="G108" i="1"/>
  <c r="G116" i="1"/>
  <c r="G120" i="1"/>
  <c r="G121" i="1"/>
  <c r="G122" i="1"/>
  <c r="G126" i="1"/>
  <c r="G130" i="1"/>
  <c r="G133" i="1"/>
  <c r="G139" i="1"/>
  <c r="G143" i="1"/>
  <c r="G144" i="1"/>
  <c r="G145" i="1"/>
  <c r="G146" i="1"/>
  <c r="G150" i="1"/>
  <c r="G153" i="1"/>
  <c r="G158" i="1"/>
  <c r="G160" i="1"/>
  <c r="G161" i="1"/>
  <c r="G162" i="1"/>
  <c r="G163" i="1"/>
  <c r="G166" i="1"/>
  <c r="G167" i="1"/>
  <c r="G168" i="1"/>
  <c r="G171" i="1"/>
  <c r="G172" i="1"/>
  <c r="G173" i="1"/>
  <c r="G174" i="1"/>
  <c r="G177" i="1"/>
  <c r="G185" i="1"/>
  <c r="G186" i="1"/>
  <c r="G187" i="1"/>
  <c r="G188" i="1"/>
  <c r="G195" i="1"/>
  <c r="G198" i="1"/>
  <c r="G199" i="1"/>
  <c r="G203" i="1"/>
  <c r="G204" i="1"/>
  <c r="G207" i="1"/>
  <c r="G208" i="1"/>
  <c r="G213" i="1"/>
  <c r="G216" i="1"/>
  <c r="G223" i="1"/>
  <c r="G225" i="1"/>
  <c r="G229" i="1"/>
  <c r="G10" i="1"/>
  <c r="G11" i="1"/>
  <c r="G12" i="1"/>
  <c r="G14" i="1"/>
  <c r="G16" i="1"/>
  <c r="G19" i="1"/>
  <c r="G20" i="1"/>
  <c r="G22" i="1"/>
  <c r="G26" i="1"/>
  <c r="G27" i="1"/>
  <c r="G28" i="1"/>
  <c r="G30" i="1"/>
  <c r="G31" i="1"/>
  <c r="G35" i="1"/>
  <c r="G36" i="1"/>
  <c r="G37" i="1"/>
  <c r="G41" i="1"/>
  <c r="G42" i="1"/>
  <c r="G43" i="1"/>
  <c r="G44" i="1"/>
  <c r="G45" i="1"/>
  <c r="G47" i="1"/>
  <c r="G52" i="1"/>
  <c r="G53" i="1"/>
  <c r="G61" i="1"/>
  <c r="G62" i="1"/>
  <c r="G63" i="1"/>
  <c r="G64" i="1"/>
  <c r="G66" i="1"/>
  <c r="G67" i="1"/>
  <c r="G69" i="1"/>
  <c r="G70" i="1"/>
  <c r="G71" i="1"/>
  <c r="G72" i="1"/>
  <c r="G77" i="1"/>
  <c r="G82" i="1"/>
  <c r="G83" i="1"/>
  <c r="G85" i="1"/>
  <c r="G86" i="1"/>
  <c r="G87" i="1"/>
  <c r="G94" i="1"/>
  <c r="G95" i="1"/>
  <c r="G96" i="1"/>
  <c r="G97" i="1"/>
  <c r="G98" i="1"/>
  <c r="G99" i="1"/>
  <c r="G100" i="1"/>
  <c r="G101" i="1"/>
  <c r="G102" i="1"/>
  <c r="G103" i="1"/>
  <c r="G104" i="1"/>
  <c r="G106" i="1"/>
  <c r="G109" i="1"/>
  <c r="G110" i="1"/>
  <c r="G111" i="1"/>
  <c r="G112" i="1"/>
  <c r="G113" i="1"/>
  <c r="G114" i="1"/>
  <c r="G115" i="1"/>
  <c r="G117" i="1"/>
  <c r="G118" i="1"/>
  <c r="G119" i="1"/>
  <c r="G123" i="1"/>
  <c r="G124" i="1"/>
  <c r="G125" i="1"/>
  <c r="G127" i="1"/>
  <c r="G131" i="1"/>
  <c r="G134" i="1"/>
  <c r="G135" i="1"/>
  <c r="G136" i="1"/>
  <c r="G137" i="1"/>
  <c r="G138" i="1"/>
  <c r="G140" i="1"/>
  <c r="G141" i="1"/>
  <c r="G142" i="1"/>
  <c r="G148" i="1"/>
  <c r="G149" i="1"/>
  <c r="G151" i="1"/>
  <c r="G154" i="1"/>
  <c r="G155" i="1"/>
  <c r="G156" i="1"/>
  <c r="G157" i="1"/>
  <c r="G164" i="1"/>
  <c r="G165" i="1"/>
  <c r="G169" i="1"/>
  <c r="G170" i="1"/>
  <c r="G175" i="1"/>
  <c r="G178" i="1"/>
  <c r="G179" i="1"/>
  <c r="G180" i="1"/>
  <c r="G181" i="1"/>
  <c r="G182" i="1"/>
  <c r="G183" i="1"/>
  <c r="G184" i="1"/>
  <c r="G189" i="1"/>
  <c r="G190" i="1"/>
  <c r="G191" i="1"/>
  <c r="G193" i="1"/>
  <c r="G196" i="1"/>
  <c r="G197" i="1"/>
  <c r="G200" i="1"/>
  <c r="G201" i="1"/>
  <c r="G202" i="1"/>
  <c r="G205" i="1"/>
  <c r="G209" i="1"/>
  <c r="G210" i="1"/>
  <c r="G211" i="1"/>
  <c r="G212" i="1"/>
  <c r="G214" i="1"/>
  <c r="G217" i="1"/>
  <c r="G218" i="1"/>
  <c r="G219" i="1"/>
  <c r="G221" i="1"/>
  <c r="G222" i="1"/>
  <c r="G224" i="1"/>
  <c r="G226" i="1"/>
  <c r="G227" i="1"/>
  <c r="G230" i="1"/>
  <c r="G231" i="1"/>
  <c r="G232" i="1"/>
  <c r="G233" i="1"/>
  <c r="G234" i="1"/>
  <c r="G236" i="1"/>
  <c r="G238" i="1"/>
  <c r="G239" i="1"/>
  <c r="G240" i="1"/>
  <c r="G241" i="1"/>
  <c r="G242" i="1"/>
  <c r="G243" i="1"/>
  <c r="G244" i="1"/>
  <c r="G245" i="1"/>
  <c r="G246" i="1"/>
  <c r="G247" i="1"/>
  <c r="G249" i="1"/>
  <c r="G250" i="1"/>
  <c r="G251" i="1"/>
  <c r="G252" i="1"/>
  <c r="G253" i="1"/>
  <c r="G254" i="1"/>
  <c r="G255" i="1"/>
  <c r="G256" i="1"/>
  <c r="G257" i="1"/>
  <c r="G258" i="1"/>
  <c r="G260"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G1050" i="1"/>
  <c r="H1050" i="1"/>
  <c r="G1052" i="1"/>
  <c r="G1054" i="1"/>
  <c r="G1056" i="1"/>
  <c r="G1058" i="1"/>
  <c r="G1060" i="1"/>
  <c r="G1062" i="1"/>
  <c r="G1064" i="1"/>
  <c r="G1066" i="1"/>
  <c r="G1068" i="1"/>
  <c r="G1070" i="1"/>
  <c r="G1454" i="1"/>
  <c r="J1463" i="1"/>
  <c r="H1463" i="1"/>
  <c r="G1463" i="1"/>
  <c r="I1463" i="1" s="1"/>
  <c r="J1465" i="1"/>
  <c r="H1465" i="1"/>
  <c r="G1465" i="1"/>
  <c r="J1467" i="1"/>
  <c r="H1467" i="1"/>
  <c r="G1467" i="1"/>
  <c r="I1467" i="1" s="1"/>
  <c r="G1469" i="1"/>
  <c r="J1472" i="1"/>
  <c r="H1472" i="1"/>
  <c r="G1472" i="1"/>
  <c r="I1472" i="1" s="1"/>
  <c r="J1474" i="1"/>
  <c r="H1474" i="1"/>
  <c r="G1474"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253" i="4"/>
  <c r="G292" i="9"/>
  <c r="E292" i="9" s="1"/>
  <c r="B292" i="9" s="1"/>
  <c r="F206" i="5"/>
  <c r="C1183"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F7" i="4"/>
  <c r="F8" i="4"/>
  <c r="F164" i="4"/>
  <c r="F219" i="4"/>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E50" i="4"/>
  <c r="D46" i="1" s="1"/>
  <c r="E82" i="4"/>
  <c r="D78" i="1" s="1"/>
  <c r="H78" i="1" s="1"/>
  <c r="F134" i="4"/>
  <c r="F140" i="4"/>
  <c r="G20" i="9"/>
  <c r="H20" i="9"/>
  <c r="F197" i="4"/>
  <c r="D224" i="4"/>
  <c r="F225" i="4"/>
  <c r="E224" i="4"/>
  <c r="E298" i="4"/>
  <c r="G1445" i="1"/>
  <c r="E263" i="4"/>
  <c r="D259" i="1" s="1"/>
  <c r="H259" i="1" s="1"/>
  <c r="F300" i="4"/>
  <c r="D311" i="4"/>
  <c r="F312" i="4"/>
  <c r="F352" i="4"/>
  <c r="D363" i="4"/>
  <c r="F364" i="4"/>
  <c r="D421" i="4"/>
  <c r="D459" i="4"/>
  <c r="D484" i="4"/>
  <c r="F485" i="4"/>
  <c r="E529" i="4"/>
  <c r="F581" i="4"/>
  <c r="F617" i="4"/>
  <c r="D625" i="4"/>
  <c r="F69" i="5"/>
  <c r="F135" i="5"/>
  <c r="G289" i="9"/>
  <c r="F177" i="5"/>
  <c r="D176" i="5"/>
  <c r="F180" i="5"/>
  <c r="G291" i="9"/>
  <c r="E291" i="9" s="1"/>
  <c r="B291" i="9" s="1"/>
  <c r="F190" i="5"/>
  <c r="F224" i="5"/>
  <c r="D237" i="5"/>
  <c r="F238" i="5"/>
  <c r="F5" i="6"/>
  <c r="F99" i="6"/>
  <c r="D141" i="6"/>
  <c r="F543" i="4"/>
  <c r="F577" i="4"/>
  <c r="F13" i="5"/>
  <c r="F79" i="5"/>
  <c r="F246" i="5"/>
  <c r="F115" i="6"/>
  <c r="D42" i="8"/>
  <c r="G294" i="9" s="1"/>
  <c r="E294"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E421" i="4"/>
  <c r="E459" i="4"/>
  <c r="D453" i="1" s="1"/>
  <c r="D472" i="4"/>
  <c r="F473" i="4"/>
  <c r="E515" i="4"/>
  <c r="D509" i="1" s="1"/>
  <c r="H509" i="1" s="1"/>
  <c r="F603" i="4"/>
  <c r="E625" i="4"/>
  <c r="D619" i="1" s="1"/>
  <c r="E7" i="5"/>
  <c r="H286" i="9"/>
  <c r="E286" i="9" s="1"/>
  <c r="B286" i="9" s="1"/>
  <c r="E87" i="5"/>
  <c r="F119" i="5"/>
  <c r="G287" i="9"/>
  <c r="E287" i="9" s="1"/>
  <c r="B287" i="9" s="1"/>
  <c r="D146" i="5"/>
  <c r="F149" i="5"/>
  <c r="H289" i="9"/>
  <c r="E176" i="5"/>
  <c r="E5" i="6"/>
  <c r="F417" i="4"/>
  <c r="F88" i="5"/>
  <c r="G297" i="9"/>
  <c r="E297" i="9" s="1"/>
  <c r="B213" i="9"/>
  <c r="B223" i="9"/>
  <c r="G206" i="1" l="1"/>
  <c r="I1456" i="1"/>
  <c r="I27" i="3"/>
  <c r="D1408" i="1"/>
  <c r="D1222" i="1"/>
  <c r="H991" i="1"/>
  <c r="G129" i="1"/>
  <c r="F643" i="4"/>
  <c r="C637" i="1"/>
  <c r="G411" i="1"/>
  <c r="H411" i="1"/>
  <c r="F644" i="4"/>
  <c r="C638" i="1"/>
  <c r="F252" i="4"/>
  <c r="C248" i="1"/>
  <c r="F196" i="4"/>
  <c r="C192" i="1"/>
  <c r="H159" i="1"/>
  <c r="G159" i="1"/>
  <c r="F163" i="4"/>
  <c r="F152" i="4"/>
  <c r="F50" i="4"/>
  <c r="C46" i="1"/>
  <c r="H46" i="1" s="1"/>
  <c r="G46" i="1"/>
  <c r="F258" i="5"/>
  <c r="C1235" i="1"/>
  <c r="I23" i="3"/>
  <c r="D1214" i="1"/>
  <c r="F245" i="5"/>
  <c r="C1222" i="1"/>
  <c r="G1215" i="1"/>
  <c r="H1215" i="1"/>
  <c r="D7" i="5"/>
  <c r="F7" i="5" s="1"/>
  <c r="E141" i="6"/>
  <c r="F141" i="6" s="1"/>
  <c r="I24" i="3"/>
  <c r="D1299" i="1"/>
  <c r="F146" i="5"/>
  <c r="C1124" i="1"/>
  <c r="F472" i="4"/>
  <c r="C466" i="1"/>
  <c r="E420" i="4"/>
  <c r="D415" i="1"/>
  <c r="E165" i="9"/>
  <c r="B165" i="9" s="1"/>
  <c r="F212" i="9"/>
  <c r="B294" i="9"/>
  <c r="C1435" i="1"/>
  <c r="H28" i="3"/>
  <c r="D175" i="5"/>
  <c r="F176" i="5"/>
  <c r="C1153" i="1"/>
  <c r="H22" i="3"/>
  <c r="E289" i="9"/>
  <c r="B289" i="9" s="1"/>
  <c r="F625" i="4"/>
  <c r="C619" i="1"/>
  <c r="F459" i="4"/>
  <c r="C453" i="1"/>
  <c r="F311" i="4"/>
  <c r="D298" i="4"/>
  <c r="C306" i="1"/>
  <c r="E407" i="4"/>
  <c r="D402" i="1" s="1"/>
  <c r="D293" i="1"/>
  <c r="G78" i="1"/>
  <c r="B297" i="9"/>
  <c r="E296" i="9"/>
  <c r="I10" i="3" s="1"/>
  <c r="E175" i="5"/>
  <c r="D1152" i="1" s="1"/>
  <c r="I22" i="3"/>
  <c r="D1153" i="1"/>
  <c r="E68" i="5"/>
  <c r="E6" i="5" s="1"/>
  <c r="D1065" i="1"/>
  <c r="I20" i="3"/>
  <c r="D985" i="1"/>
  <c r="K1432" i="9"/>
  <c r="G295" i="9"/>
  <c r="E295" i="9" s="1"/>
  <c r="B295" i="9" s="1"/>
  <c r="I34" i="3"/>
  <c r="C1517" i="1"/>
  <c r="D528" i="4"/>
  <c r="F237" i="5"/>
  <c r="C1214" i="1"/>
  <c r="H23" i="3"/>
  <c r="D68" i="5"/>
  <c r="E528" i="4"/>
  <c r="D523" i="1"/>
  <c r="F484" i="4"/>
  <c r="C478" i="1"/>
  <c r="D420" i="4"/>
  <c r="F421" i="4"/>
  <c r="C415" i="1"/>
  <c r="F363" i="4"/>
  <c r="D350" i="4"/>
  <c r="C358" i="1"/>
  <c r="E408" i="4"/>
  <c r="D403" i="1" s="1"/>
  <c r="E151" i="4"/>
  <c r="D220" i="1"/>
  <c r="F224" i="4"/>
  <c r="C220" i="1"/>
  <c r="D151" i="4"/>
  <c r="E20" i="9"/>
  <c r="I1478" i="1"/>
  <c r="I1476" i="1"/>
  <c r="I1459" i="1"/>
  <c r="I1457" i="1"/>
  <c r="I1455" i="1"/>
  <c r="I1452" i="1"/>
  <c r="I1450" i="1"/>
  <c r="I1448" i="1"/>
  <c r="I1446" i="1"/>
  <c r="E6" i="4"/>
  <c r="F6" i="4" s="1"/>
  <c r="H16" i="3"/>
  <c r="C2" i="1"/>
  <c r="I1471" i="1"/>
  <c r="I1466" i="1"/>
  <c r="I1462" i="1"/>
  <c r="G1183" i="1"/>
  <c r="H1183" i="1"/>
  <c r="I1474" i="1"/>
  <c r="I1465" i="1"/>
  <c r="G509" i="1"/>
  <c r="G259" i="1"/>
  <c r="G299" i="9" l="1"/>
  <c r="E299" i="9" s="1"/>
  <c r="E298" i="9" s="1"/>
  <c r="H1408" i="1"/>
  <c r="G1408" i="1"/>
  <c r="G638" i="1"/>
  <c r="H638" i="1"/>
  <c r="G637" i="1"/>
  <c r="H637" i="1"/>
  <c r="H248" i="1"/>
  <c r="G248" i="1"/>
  <c r="G192" i="1"/>
  <c r="H192" i="1"/>
  <c r="G1235" i="1"/>
  <c r="H1235" i="1"/>
  <c r="H1222" i="1"/>
  <c r="G1222" i="1"/>
  <c r="C985" i="1"/>
  <c r="H985" i="1" s="1"/>
  <c r="H20" i="3"/>
  <c r="F151" i="4"/>
  <c r="D289" i="4"/>
  <c r="H17" i="3"/>
  <c r="C147" i="1"/>
  <c r="E289" i="4"/>
  <c r="E290" i="4" s="1"/>
  <c r="D286" i="1" s="1"/>
  <c r="I17" i="3"/>
  <c r="D147" i="1"/>
  <c r="H358" i="1"/>
  <c r="G358" i="1"/>
  <c r="G478" i="1"/>
  <c r="H478" i="1"/>
  <c r="H523" i="1"/>
  <c r="G523" i="1"/>
  <c r="F68" i="5"/>
  <c r="H21" i="3"/>
  <c r="C1046" i="1"/>
  <c r="D6" i="5"/>
  <c r="G1214" i="1"/>
  <c r="H1214" i="1"/>
  <c r="H1517" i="1"/>
  <c r="G1517" i="1"/>
  <c r="H11" i="3"/>
  <c r="G985" i="1"/>
  <c r="H276" i="9"/>
  <c r="D984" i="1"/>
  <c r="I21" i="3"/>
  <c r="D1046" i="1"/>
  <c r="D407" i="4"/>
  <c r="F298" i="4"/>
  <c r="C293" i="1"/>
  <c r="G453" i="1"/>
  <c r="H453" i="1"/>
  <c r="G619" i="1"/>
  <c r="H619" i="1"/>
  <c r="G1153" i="1"/>
  <c r="H1153" i="1"/>
  <c r="F175" i="5"/>
  <c r="C1152" i="1"/>
  <c r="E293" i="9"/>
  <c r="B212" i="9"/>
  <c r="E635" i="4"/>
  <c r="D629" i="1" s="1"/>
  <c r="D414" i="1"/>
  <c r="D412" i="4"/>
  <c r="E412" i="4"/>
  <c r="I16" i="3"/>
  <c r="D2" i="1"/>
  <c r="B20" i="9"/>
  <c r="E19" i="9"/>
  <c r="H220" i="1"/>
  <c r="G220" i="1"/>
  <c r="D408" i="4"/>
  <c r="F350" i="4"/>
  <c r="C345" i="1"/>
  <c r="G415" i="1"/>
  <c r="H415" i="1"/>
  <c r="F420" i="4"/>
  <c r="D635" i="4"/>
  <c r="C414" i="1"/>
  <c r="E636" i="4"/>
  <c r="D630" i="1" s="1"/>
  <c r="D522" i="1"/>
  <c r="D636" i="4"/>
  <c r="F528" i="4"/>
  <c r="C522" i="1"/>
  <c r="H1065" i="1"/>
  <c r="G1065" i="1"/>
  <c r="H306" i="1"/>
  <c r="G306" i="1"/>
  <c r="G466" i="1"/>
  <c r="H466" i="1"/>
  <c r="G1124" i="1"/>
  <c r="H1124" i="1"/>
  <c r="H1299" i="1"/>
  <c r="G1299" i="1"/>
  <c r="I28" i="3"/>
  <c r="D1435" i="1"/>
  <c r="H1435" i="1" s="1"/>
  <c r="B299" i="9" l="1"/>
  <c r="H9" i="3"/>
  <c r="I9" i="3" s="1"/>
  <c r="G1435" i="1"/>
  <c r="F636" i="4"/>
  <c r="C630" i="1"/>
  <c r="F408" i="4"/>
  <c r="C403" i="1"/>
  <c r="E639" i="4"/>
  <c r="D407" i="1"/>
  <c r="N3" i="9"/>
  <c r="I11" i="3"/>
  <c r="G414" i="1"/>
  <c r="H414" i="1"/>
  <c r="D639" i="4"/>
  <c r="F412" i="4"/>
  <c r="C407" i="1"/>
  <c r="G1152" i="1"/>
  <c r="H1152" i="1"/>
  <c r="H293" i="1"/>
  <c r="G293" i="1"/>
  <c r="F407" i="4"/>
  <c r="C402" i="1"/>
  <c r="G282" i="9"/>
  <c r="E282" i="9" s="1"/>
  <c r="B282" i="9" s="1"/>
  <c r="G276" i="9"/>
  <c r="E276" i="9" s="1"/>
  <c r="F6" i="5"/>
  <c r="C984" i="1"/>
  <c r="E291" i="4"/>
  <c r="D287" i="1" s="1"/>
  <c r="E413" i="4"/>
  <c r="E414" i="4" s="1"/>
  <c r="D409" i="1" s="1"/>
  <c r="D285" i="1"/>
  <c r="H2" i="1"/>
  <c r="G522" i="1"/>
  <c r="H522" i="1"/>
  <c r="F635" i="4"/>
  <c r="C629" i="1"/>
  <c r="H345" i="1"/>
  <c r="G345" i="1"/>
  <c r="G1046" i="1"/>
  <c r="H1046" i="1"/>
  <c r="H147" i="1"/>
  <c r="G147" i="1"/>
  <c r="D413" i="4"/>
  <c r="D291" i="4"/>
  <c r="F289" i="4"/>
  <c r="C285" i="1"/>
  <c r="D290" i="4"/>
  <c r="G2" i="1"/>
  <c r="K3" i="9" l="1"/>
  <c r="F290" i="4"/>
  <c r="C286" i="1"/>
  <c r="D640" i="4"/>
  <c r="D415" i="4"/>
  <c r="F413" i="4"/>
  <c r="C408" i="1"/>
  <c r="H285" i="1"/>
  <c r="G285" i="1"/>
  <c r="F291" i="4"/>
  <c r="C287" i="1"/>
  <c r="G629" i="1"/>
  <c r="H629" i="1"/>
  <c r="E640" i="4"/>
  <c r="E641" i="4" s="1"/>
  <c r="E415" i="4"/>
  <c r="D410" i="1" s="1"/>
  <c r="D408" i="1"/>
  <c r="H8" i="3"/>
  <c r="G984" i="1"/>
  <c r="H984" i="1"/>
  <c r="B276" i="9"/>
  <c r="E275" i="9"/>
  <c r="H402" i="1"/>
  <c r="G402" i="1"/>
  <c r="H407" i="1"/>
  <c r="G407" i="1"/>
  <c r="D414" i="4"/>
  <c r="D633" i="1"/>
  <c r="D641" i="4"/>
  <c r="F639" i="4"/>
  <c r="C633" i="1"/>
  <c r="H403" i="1"/>
  <c r="G403" i="1"/>
  <c r="G630" i="1"/>
  <c r="H630" i="1"/>
  <c r="G633" i="1" l="1"/>
  <c r="H633" i="1"/>
  <c r="D635" i="1"/>
  <c r="M3" i="9"/>
  <c r="I8" i="3"/>
  <c r="H287" i="1"/>
  <c r="G287" i="1"/>
  <c r="H408" i="1"/>
  <c r="G408" i="1"/>
  <c r="F415" i="4"/>
  <c r="C410" i="1"/>
  <c r="H286" i="1"/>
  <c r="G286" i="1"/>
  <c r="F641" i="4"/>
  <c r="C635" i="1"/>
  <c r="F414" i="4"/>
  <c r="C409" i="1"/>
  <c r="E642" i="4"/>
  <c r="D634" i="1"/>
  <c r="D642" i="4"/>
  <c r="F640" i="4"/>
  <c r="C634" i="1"/>
  <c r="G634" i="1" l="1"/>
  <c r="H634" i="1"/>
  <c r="E646" i="4"/>
  <c r="D636" i="1"/>
  <c r="G410" i="1"/>
  <c r="H410" i="1"/>
  <c r="D646" i="4"/>
  <c r="F642" i="4"/>
  <c r="C636" i="1"/>
  <c r="H409" i="1"/>
  <c r="G409" i="1"/>
  <c r="G635" i="1"/>
  <c r="H635" i="1"/>
  <c r="D645" i="4"/>
  <c r="E645" i="4"/>
  <c r="I18" i="3" l="1"/>
  <c r="D639" i="1"/>
  <c r="F645" i="4"/>
  <c r="H18" i="3"/>
  <c r="C639" i="1"/>
  <c r="G636" i="1"/>
  <c r="H636" i="1"/>
  <c r="F646" i="4"/>
  <c r="H19" i="3"/>
  <c r="C640" i="1"/>
  <c r="I19" i="3"/>
  <c r="D640" i="1"/>
  <c r="H7" i="3" l="1"/>
  <c r="J3" i="9" s="1"/>
  <c r="G640" i="1"/>
  <c r="H640" i="1"/>
  <c r="G639" i="1"/>
  <c r="H639" i="1"/>
  <c r="I7" i="3" l="1"/>
  <c r="M272" i="9"/>
  <c r="L272" i="9"/>
  <c r="H18" i="9"/>
  <c r="G18" i="9"/>
  <c r="I17" i="9"/>
  <c r="G16" i="9"/>
  <c r="M15" i="9"/>
  <c r="G17" i="9"/>
  <c r="L16" i="9"/>
  <c r="H15" i="9"/>
  <c r="K13" i="9"/>
  <c r="J12" i="9"/>
  <c r="I11" i="9"/>
  <c r="K9" i="9"/>
  <c r="J8" i="9"/>
  <c r="I7" i="9"/>
  <c r="K5" i="9"/>
  <c r="I6" i="9"/>
  <c r="J9" i="9"/>
  <c r="K12" i="9"/>
  <c r="J17" i="9"/>
  <c r="J7" i="9"/>
  <c r="K10" i="9"/>
  <c r="I12" i="9"/>
  <c r="E12" i="9" s="1"/>
  <c r="B12" i="9" s="1"/>
  <c r="L15" i="9"/>
  <c r="F15" i="9" s="1"/>
  <c r="M16" i="9"/>
  <c r="I13" i="9"/>
  <c r="K11" i="9"/>
  <c r="J10" i="9"/>
  <c r="E10" i="9" s="1"/>
  <c r="B10" i="9" s="1"/>
  <c r="I9" i="9"/>
  <c r="K7" i="9"/>
  <c r="J6" i="9"/>
  <c r="I5" i="9"/>
  <c r="J5" i="9"/>
  <c r="K8" i="9"/>
  <c r="J13" i="9"/>
  <c r="K6" i="9"/>
  <c r="I8" i="9"/>
  <c r="J11" i="9"/>
  <c r="G15" i="9"/>
  <c r="E15" i="9" s="1"/>
  <c r="H16" i="9"/>
  <c r="H17" i="9"/>
  <c r="E9" i="9" l="1"/>
  <c r="B9" i="9" s="1"/>
  <c r="E18" i="9"/>
  <c r="B18" i="9" s="1"/>
  <c r="F272" i="9"/>
  <c r="B272" i="9" s="1"/>
  <c r="E8" i="9"/>
  <c r="B8" i="9" s="1"/>
  <c r="B15" i="9"/>
  <c r="E6" i="9"/>
  <c r="B6" i="9" s="1"/>
  <c r="E7" i="9"/>
  <c r="B7" i="9" s="1"/>
  <c r="E17" i="9"/>
  <c r="B17" i="9" s="1"/>
  <c r="E16" i="9"/>
  <c r="E5" i="9"/>
  <c r="E13" i="9"/>
  <c r="B13" i="9" s="1"/>
  <c r="E11" i="9"/>
  <c r="B11" i="9" s="1"/>
  <c r="F16" i="9"/>
  <c r="F14" i="9" s="1"/>
  <c r="F19" i="9" l="1"/>
  <c r="F3" i="9" s="1"/>
  <c r="B16"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<sst xmlns="http://schemas.openxmlformats.org/spreadsheetml/2006/main" count="4313" uniqueCount="3393">
  <si>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</si>
  <si>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</si>
  <si>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</si>
  <si>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</si>
  <si>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</si>
  <si>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</si>
  <si>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</si>
  <si>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</si>
  <si>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</si>
  <si>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</si>
  <si>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</si>
  <si>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</si>
  <si>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</si>
  <si>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</si>
  <si>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</si>
  <si>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</si>
  <si>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</si>
  <si>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</si>
  <si>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</si>
  <si>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</si>
  <si>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</si>
  <si>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</si>
  <si>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</si>
  <si>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</si>
  <si>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</si>
  <si>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</si>
  <si>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</si>
  <si>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</si>
  <si>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</si>
  <si>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</si>
  <si>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</si>
  <si>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</si>
  <si>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</si>
  <si>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</si>
  <si>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</si>
  <si>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</si>
  <si>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</si>
  <si>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</si>
  <si>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</si>
  <si>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</si>
  <si>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</si>
  <si>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</si>
  <si>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</si>
  <si>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</si>
  <si>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</si>
  <si>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</si>
  <si>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</si>
  <si>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</si>
  <si>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</si>
  <si>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</si>
  <si>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</si>
  <si>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</si>
  <si>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</si>
  <si>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</si>
  <si>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</si>
  <si>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</si>
  <si>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</si>
  <si>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</si>
  <si>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</si>
  <si>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</si>
  <si>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</si>
  <si>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</si>
  <si>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</si>
  <si>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</si>
  <si>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</si>
  <si>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</si>
  <si>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</si>
  <si>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</si>
  <si>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</si>
  <si>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</si>
  <si>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</si>
  <si>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</si>
  <si>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</si>
  <si>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</si>
  <si>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</si>
  <si>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</si>
  <si>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</si>
  <si>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</si>
  <si>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</si>
  <si>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</si>
  <si>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</si>
  <si>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</si>
  <si>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</si>
  <si>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</si>
  <si>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</si>
  <si>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</si>
  <si>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</si>
  <si>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</si>
  <si>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</si>
  <si>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</si>
  <si>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</si>
  <si>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</si>
  <si>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</si>
  <si>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</si>
  <si>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</si>
  <si>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</si>
  <si>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</si>
  <si>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</si>
  <si>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</si>
  <si>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</si>
  <si>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</si>
  <si>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</si>
  <si>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</si>
  <si>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</si>
  <si>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</si>
  <si>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</si>
  <si>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</si>
  <si>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</si>
  <si>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</si>
  <si>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</si>
  <si>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</si>
  <si>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</si>
  <si>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</si>
  <si>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</si>
  <si>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</si>
  <si>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</si>
  <si>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</si>
  <si>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</si>
  <si>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</si>
  <si>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</si>
  <si>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</si>
  <si>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</si>
  <si>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</si>
  <si>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</si>
  <si>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</si>
  <si>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</si>
  <si>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</si>
  <si>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</si>
  <si>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</si>
  <si>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</si>
  <si>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</si>
  <si>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</si>
  <si>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</si>
  <si>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</si>
  <si>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</si>
  <si>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</si>
  <si>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</si>
  <si>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</si>
  <si>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</si>
  <si>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</si>
  <si>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</si>
  <si>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</si>
  <si>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</si>
  <si>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</si>
  <si>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</si>
  <si>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</si>
  <si>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</si>
  <si>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</si>
  <si>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</si>
  <si>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</si>
  <si>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</si>
  <si>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</si>
  <si>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</si>
  <si>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</si>
  <si>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</si>
  <si>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</si>
  <si>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</si>
  <si>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</si>
  <si>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</si>
  <si>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</si>
  <si>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</si>
  <si>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</si>
  <si>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</si>
  <si>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</si>
  <si>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</si>
  <si>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</si>
  <si>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</si>
  <si>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</si>
  <si>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</si>
  <si>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</si>
  <si>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</si>
  <si>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</si>
  <si>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</si>
  <si>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</si>
  <si>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</si>
  <si>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</si>
  <si>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</si>
  <si>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</si>
  <si>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</si>
  <si>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</si>
  <si>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</si>
  <si>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</si>
  <si>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</si>
  <si>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</si>
  <si>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</si>
  <si>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</si>
  <si>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</si>
  <si>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</si>
  <si>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</si>
  <si>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</si>
  <si>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</si>
  <si>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</si>
  <si>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</si>
  <si>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</si>
  <si>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</si>
  <si>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</si>
  <si>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</si>
  <si>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</si>
  <si>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</si>
  <si>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</si>
  <si>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</si>
  <si>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</si>
  <si>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</si>
  <si>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</si>
  <si>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</si>
  <si>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</si>
  <si>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</si>
  <si>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</si>
  <si>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</si>
  <si>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</si>
  <si>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</si>
  <si>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</si>
  <si>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</si>
  <si>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</si>
  <si>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</si>
  <si>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</si>
  <si>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</si>
  <si>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</si>
  <si>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</si>
  <si>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</si>
  <si>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</si>
  <si>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</si>
  <si>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</si>
  <si>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</si>
  <si>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</si>
  <si>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</si>
  <si>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</si>
  <si>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</si>
  <si>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</si>
  <si>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</si>
  <si>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</si>
  <si>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</si>
  <si>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</si>
  <si>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</si>
  <si>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</si>
  <si>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</si>
  <si>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</si>
  <si>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</si>
  <si>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</si>
  <si>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</si>
  <si>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</si>
  <si>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</si>
  <si>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</si>
  <si>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</si>
  <si>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</si>
  <si>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</si>
  <si>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</si>
  <si>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</si>
  <si>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</si>
  <si>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</si>
  <si>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</si>
  <si>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</si>
  <si>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</si>
  <si>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</si>
  <si>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</si>
  <si>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</si>
  <si>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</si>
  <si>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</si>
  <si>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</si>
  <si>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</si>
  <si>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</si>
  <si>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</si>
  <si>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</si>
  <si>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</si>
  <si>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</si>
  <si>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</si>
  <si>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</si>
  <si>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</si>
  <si>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</si>
  <si>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</si>
  <si>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</si>
  <si>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</si>
  <si>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</si>
  <si>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</si>
  <si>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</si>
  <si>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</si>
  <si>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</si>
  <si>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</si>
  <si>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</si>
  <si>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</si>
  <si>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</si>
  <si>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</si>
  <si>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</si>
  <si>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</si>
  <si>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</si>
  <si>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</si>
  <si>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</si>
  <si>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</si>
  <si>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</si>
  <si>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</si>
  <si>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</si>
  <si>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</si>
  <si>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</si>
  <si>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</si>
  <si>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</si>
  <si>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</si>
  <si>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</si>
  <si>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</si>
  <si>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</si>
  <si>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</si>
  <si>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</si>
  <si>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</si>
  <si>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</si>
  <si>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</si>
  <si>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</si>
  <si>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</si>
  <si>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</si>
  <si>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</si>
  <si>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</si>
  <si>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</si>
  <si>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</si>
  <si>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</si>
  <si>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</si>
  <si>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</si>
  <si>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</si>
  <si>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</si>
  <si>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</si>
  <si>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</si>
  <si>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</si>
  <si>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</si>
  <si>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</si>
  <si>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</si>
  <si>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</si>
  <si>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</si>
  <si>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</si>
  <si>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</si>
  <si>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</si>
  <si>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</si>
  <si>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</si>
  <si>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</si>
  <si>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</si>
  <si>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</si>
  <si>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</si>
  <si>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</si>
  <si>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</si>
  <si>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</si>
  <si>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</si>
  <si>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</si>
  <si>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</si>
  <si>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</si>
  <si>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</si>
  <si>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</si>
  <si>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</si>
  <si>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</si>
  <si>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</si>
  <si>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</si>
  <si>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</si>
  <si>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</si>
  <si>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</si>
  <si>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</si>
  <si>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</si>
  <si>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</si>
  <si>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</si>
  <si>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</si>
  <si>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</si>
  <si>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</si>
  <si>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</si>
  <si>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</si>
  <si>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</si>
  <si>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</si>
  <si>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</si>
  <si>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</si>
  <si>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</si>
  <si>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</si>
  <si>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</si>
  <si>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</si>
  <si>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</si>
  <si>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</si>
  <si>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</si>
  <si>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</si>
  <si>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</si>
  <si>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</si>
  <si>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</si>
  <si>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</si>
  <si>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</si>
  <si>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</si>
  <si>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</si>
  <si>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</si>
  <si>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</si>
  <si>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</si>
  <si>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</si>
  <si>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</si>
  <si>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</si>
  <si>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</si>
  <si>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</si>
  <si>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</si>
  <si>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</si>
  <si>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</si>
  <si>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</si>
  <si>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</si>
  <si>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</si>
  <si>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</si>
  <si>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</si>
  <si>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</si>
  <si>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</si>
  <si>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</si>
  <si>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</si>
  <si>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</si>
  <si>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</si>
  <si>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</si>
  <si>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</si>
  <si>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</si>
  <si>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</si>
  <si>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</si>
  <si>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</si>
  <si>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</si>
  <si>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</si>
  <si>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</si>
  <si>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</si>
  <si>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</si>
  <si>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</si>
  <si>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</si>
  <si>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</si>
  <si>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</si>
  <si>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</si>
  <si>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</si>
  <si>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</si>
  <si>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</si>
  <si>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</si>
  <si>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</si>
  <si>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</si>
  <si>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</si>
  <si>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</si>
  <si>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</si>
  <si>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</si>
  <si>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</si>
  <si>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</si>
  <si>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</si>
  <si>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</si>
  <si>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</si>
  <si>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</si>
  <si>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</si>
  <si>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</si>
  <si>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</si>
  <si>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</si>
  <si>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</si>
  <si>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</si>
  <si>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</si>
  <si>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</si>
  <si>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</si>
  <si>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</si>
  <si>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</si>
  <si>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</si>
  <si>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</si>
  <si>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</si>
  <si>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</si>
  <si>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</si>
  <si>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</si>
  <si>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</si>
  <si>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</si>
  <si>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</si>
  <si>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</si>
  <si>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</si>
  <si>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</si>
  <si>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</si>
  <si>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</si>
  <si>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</si>
  <si>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</si>
  <si>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</si>
  <si>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</si>
  <si>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</si>
  <si>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</si>
  <si>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</si>
  <si>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</si>
  <si>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</si>
  <si>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</si>
  <si>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</si>
  <si>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</si>
  <si>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</si>
  <si>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</si>
  <si>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</si>
  <si>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</si>
  <si>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</si>
  <si>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</si>
  <si>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</si>
  <si>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</si>
  <si>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</si>
  <si>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</si>
  <si>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</si>
  <si>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</si>
  <si>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</si>
  <si>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</si>
  <si>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</si>
  <si>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</si>
  <si>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</si>
  <si>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</si>
  <si>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</si>
  <si>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</si>
  <si>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</si>
  <si>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</si>
  <si>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</si>
  <si>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</si>
  <si>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</si>
  <si>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</si>
  <si>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</si>
  <si>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</si>
  <si>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</si>
  <si>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</si>
  <si>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</si>
  <si>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</si>
  <si>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</si>
  <si>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</si>
  <si>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</si>
  <si>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</si>
  <si>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</si>
  <si>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</si>
  <si>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</si>
  <si>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</si>
  <si>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</si>
  <si>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</si>
  <si>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</si>
  <si>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</si>
  <si>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</si>
  <si>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</si>
  <si>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</si>
  <si>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</si>
  <si>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</si>
  <si>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</si>
  <si>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</si>
  <si>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</si>
  <si>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</si>
  <si>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</si>
  <si>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</si>
  <si>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</si>
  <si>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</si>
  <si>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</si>
  <si>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</si>
  <si>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</si>
  <si>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</si>
  <si>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</si>
  <si>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</si>
  <si>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</si>
  <si>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</si>
  <si>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</si>
  <si>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</si>
  <si>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</si>
  <si>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</si>
  <si>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</si>
  <si>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</si>
  <si>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</si>
  <si>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</si>
  <si>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</si>
  <si>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</si>
  <si>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</si>
  <si>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</si>
  <si>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</si>
  <si>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</si>
  <si>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</si>
  <si>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</si>
  <si>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</si>
  <si>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</si>
  <si>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</si>
  <si>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</si>
  <si>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</si>
  <si>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</si>
  <si>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</si>
  <si>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</si>
  <si>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</si>
  <si>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</si>
  <si>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</si>
  <si>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</si>
  <si>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</si>
  <si>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</si>
  <si>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</si>
  <si>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</si>
  <si>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</si>
  <si>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</si>
  <si>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</si>
  <si>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</si>
  <si>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</si>
  <si>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</si>
  <si>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</si>
  <si>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</si>
  <si>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</si>
  <si>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</si>
  <si>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</si>
  <si>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</si>
  <si>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</si>
  <si>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</si>
  <si>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</si>
  <si>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</si>
  <si>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</si>
  <si>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</si>
  <si>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</si>
  <si>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</si>
  <si>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</si>
  <si>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</si>
  <si>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</si>
  <si>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</si>
  <si>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</si>
  <si>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</si>
  <si>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</si>
  <si>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</si>
  <si>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</si>
  <si>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</si>
  <si>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</si>
  <si>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</si>
  <si>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</si>
  <si>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</si>
  <si>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</si>
  <si>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</si>
  <si>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</si>
  <si>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</si>
  <si>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</si>
  <si>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</si>
  <si>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</si>
  <si>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</si>
  <si>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</si>
  <si>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</si>
  <si>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</si>
  <si>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</si>
  <si>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</si>
  <si>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</si>
  <si>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</si>
  <si>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</si>
  <si>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</si>
  <si>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</si>
  <si>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</si>
  <si>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</si>
  <si>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</si>
  <si>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</si>
  <si>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</si>
  <si>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</si>
  <si>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</si>
  <si>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</si>
  <si>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</si>
  <si>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</si>
  <si>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</si>
  <si>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</si>
  <si>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</si>
  <si>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</si>
  <si>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</si>
  <si>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</si>
  <si>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</si>
  <si>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</si>
  <si>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</si>
  <si>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</si>
  <si>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</si>
  <si>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</si>
  <si>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</si>
  <si>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</si>
  <si>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</si>
  <si>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</si>
  <si>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</si>
  <si>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</si>
  <si>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</si>
  <si>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</si>
  <si>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</si>
  <si>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</si>
  <si>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</si>
  <si>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</si>
  <si>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</si>
  <si>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</si>
  <si>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</si>
  <si>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</si>
  <si>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</si>
  <si>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</si>
  <si>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</si>
  <si>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</si>
  <si>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</si>
  <si>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</si>
  <si>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</si>
  <si>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</si>
  <si>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</si>
  <si>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</si>
  <si>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</si>
  <si>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</si>
  <si>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</si>
  <si>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</si>
  <si>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</si>
  <si>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</si>
  <si>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</si>
  <si>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</si>
  <si>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</si>
  <si>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</si>
  <si>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</si>
  <si>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</si>
  <si>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</si>
  <si>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</si>
  <si>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</si>
  <si>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</si>
  <si>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</si>
  <si>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</si>
  <si>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</si>
  <si>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</si>
  <si>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</si>
  <si>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</si>
  <si>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</si>
  <si>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</si>
  <si>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</si>
  <si>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</si>
  <si>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</si>
  <si>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</si>
  <si>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</si>
  <si>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</si>
  <si>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</si>
  <si>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</si>
  <si>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</si>
  <si>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</si>
  <si>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</si>
  <si>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</si>
  <si>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</si>
  <si>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</si>
  <si>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</si>
  <si>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</si>
  <si>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</si>
  <si>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</si>
  <si>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</si>
  <si>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</si>
  <si>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</si>
  <si>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</si>
  <si>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</si>
  <si>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</si>
  <si>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</si>
  <si>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</si>
  <si>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</si>
  <si>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</si>
  <si>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</si>
  <si>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</si>
  <si>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</si>
  <si>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</si>
  <si>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</si>
  <si>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</si>
  <si>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</si>
  <si>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</si>
  <si>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</si>
  <si>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</si>
  <si>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</si>
  <si>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</si>
  <si>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</si>
  <si>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</si>
  <si>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</si>
  <si>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</si>
  <si>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</si>
  <si>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</si>
  <si>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</si>
  <si>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</si>
  <si>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</si>
  <si>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</si>
  <si>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</si>
  <si>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</si>
  <si>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</si>
  <si>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</si>
  <si>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</si>
  <si>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</si>
  <si>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</si>
  <si>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</si>
  <si>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</si>
  <si>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</si>
  <si>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</si>
  <si>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</si>
  <si>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</si>
  <si>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</si>
  <si>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</si>
  <si>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</si>
  <si>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</si>
  <si>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</si>
  <si>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</si>
  <si>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</si>
  <si>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</si>
  <si>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</si>
  <si>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</si>
  <si>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</si>
  <si>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</si>
  <si>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</si>
  <si>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</si>
  <si>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</si>
  <si>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</si>
  <si>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</si>
  <si>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</si>
  <si>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</si>
  <si>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</si>
  <si>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</si>
  <si>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</si>
  <si>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</si>
  <si>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</si>
  <si>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</si>
  <si>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</si>
  <si>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</si>
  <si>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</si>
  <si>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</si>
  <si>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</si>
  <si>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</si>
  <si>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</si>
  <si>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</si>
  <si>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</si>
  <si>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</si>
  <si>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</si>
  <si>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</si>
  <si>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</si>
  <si>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</si>
  <si>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</si>
  <si>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</si>
  <si>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</si>
  <si>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</si>
  <si>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</si>
  <si>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</si>
  <si>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</si>
  <si>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</si>
  <si>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</si>
  <si>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</si>
  <si>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</si>
  <si>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</si>
  <si>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</si>
  <si>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</si>
  <si>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</si>
  <si>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</si>
  <si>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</si>
  <si>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</si>
  <si>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</si>
  <si>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</si>
  <si>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</si>
  <si>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</si>
  <si>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</si>
  <si>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</si>
  <si>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</si>
  <si>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</si>
  <si>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</si>
  <si>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</si>
  <si>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</si>
  <si>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</si>
  <si>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</si>
  <si>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</si>
  <si>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</si>
  <si>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</si>
  <si>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</si>
  <si>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</si>
  <si>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</si>
  <si>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</si>
  <si>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</si>
  <si>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</si>
  <si>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</si>
  <si>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</si>
  <si>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</si>
  <si>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</si>
  <si>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</si>
  <si>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</si>
  <si>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</si>
  <si>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</si>
  <si>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</si>
  <si>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</si>
  <si>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</si>
  <si>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</si>
  <si>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</si>
  <si>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</si>
  <si>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</si>
  <si>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</si>
  <si>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</si>
  <si>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</si>
  <si>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</si>
  <si>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</si>
  <si>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</si>
  <si>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</si>
  <si>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</si>
  <si>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</si>
  <si>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</si>
  <si>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</si>
  <si>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</si>
  <si>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</si>
  <si>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</si>
  <si>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</si>
  <si>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</si>
  <si>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</si>
  <si>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</si>
  <si>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</si>
  <si>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</si>
  <si>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</si>
  <si>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</si>
  <si>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</si>
  <si>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</si>
  <si>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</si>
  <si>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</si>
  <si>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</si>
  <si>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</si>
  <si>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</si>
  <si>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</si>
  <si>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</si>
  <si>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</si>
  <si>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</si>
  <si>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</si>
  <si>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</si>
  <si>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</si>
  <si>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</si>
  <si>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</si>
  <si>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</si>
  <si>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</si>
  <si>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</si>
  <si>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</si>
  <si>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</si>
  <si>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</si>
  <si>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</si>
  <si>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</si>
  <si>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</si>
  <si>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</si>
  <si>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</si>
  <si>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</si>
  <si>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</si>
  <si>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</si>
  <si>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</si>
  <si>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</si>
  <si>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</si>
  <si>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</si>
  <si>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</si>
  <si>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</si>
  <si>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</si>
  <si>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</si>
  <si>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</si>
  <si>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</si>
  <si>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</si>
  <si>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</si>
  <si>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</si>
  <si>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</si>
  <si>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</si>
  <si>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</si>
  <si>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</si>
  <si>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</si>
  <si>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</si>
  <si>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</si>
  <si>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</si>
  <si>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</si>
  <si>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</si>
  <si>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</si>
  <si>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</si>
  <si>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</si>
  <si>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</si>
  <si>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</si>
  <si>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</si>
  <si>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</si>
  <si>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</si>
  <si>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</si>
  <si>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</si>
  <si>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</si>
  <si>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</si>
  <si>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</si>
  <si>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</si>
  <si>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</si>
  <si>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</si>
  <si>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</si>
  <si>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</si>
  <si>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</si>
  <si>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</si>
  <si>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</si>
  <si>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</si>
  <si>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</si>
  <si>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</si>
  <si>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</si>
  <si>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</si>
  <si>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</si>
  <si>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</si>
  <si>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</si>
  <si>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</si>
  <si>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</si>
  <si>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</si>
  <si>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</si>
  <si>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</si>
  <si>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</si>
  <si>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</si>
  <si>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</si>
  <si>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</si>
  <si>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</si>
  <si>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</si>
  <si>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</si>
  <si>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</si>
  <si>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</si>
  <si>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</si>
  <si>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</si>
  <si>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</si>
  <si>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</si>
  <si>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</si>
  <si>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</si>
  <si>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</si>
  <si>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</si>
  <si>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</si>
  <si>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</si>
  <si>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</si>
  <si>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</si>
  <si>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</si>
  <si>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</si>
  <si>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</si>
  <si>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</si>
  <si>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</si>
  <si>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</si>
  <si>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</si>
  <si>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</si>
  <si>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</si>
  <si>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</si>
  <si>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</si>
  <si>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</si>
  <si>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</si>
  <si>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</si>
  <si>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</si>
  <si>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</si>
  <si>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</si>
  <si>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</si>
  <si>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</si>
  <si>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</si>
  <si>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</si>
  <si>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</si>
  <si>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</si>
  <si>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</si>
  <si>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</si>
  <si>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</si>
  <si>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</si>
  <si>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</si>
  <si>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</si>
  <si>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</si>
  <si>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</si>
  <si>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</si>
  <si>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</si>
  <si>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</si>
  <si>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</si>
  <si>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</si>
  <si>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</si>
  <si>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</si>
  <si>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</si>
  <si>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</si>
  <si>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</si>
  <si>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</si>
  <si>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</si>
  <si>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</si>
  <si>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</si>
  <si>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</si>
  <si>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</si>
  <si>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</si>
  <si>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</si>
  <si>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</si>
  <si>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</si>
  <si>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</si>
  <si>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</si>
  <si>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</si>
  <si>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</si>
  <si>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</si>
  <si>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</si>
  <si>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</si>
  <si>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</si>
  <si>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</si>
  <si>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</si>
  <si>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</si>
  <si>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</si>
  <si>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</si>
  <si>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</si>
  <si>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</si>
  <si>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</si>
  <si>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</si>
  <si>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</si>
  <si>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</si>
  <si>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</si>
  <si>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</si>
  <si>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</si>
  <si>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</si>
  <si>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</si>
  <si>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</si>
  <si>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</si>
  <si>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</si>
  <si>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</si>
  <si>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</si>
  <si>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</si>
  <si>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</si>
  <si>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</si>
  <si>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</si>
  <si>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</si>
  <si>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</si>
  <si>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</si>
  <si>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</si>
  <si>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</si>
  <si>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</si>
  <si>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</si>
  <si>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</si>
  <si>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</si>
  <si>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</si>
  <si>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</si>
  <si>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</si>
  <si>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</si>
  <si>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</si>
  <si>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</si>
  <si>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</si>
  <si>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</si>
  <si>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</si>
  <si>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</si>
  <si>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</si>
  <si>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</si>
  <si>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</si>
  <si>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</si>
  <si>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</si>
  <si>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</si>
  <si>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</si>
  <si>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</si>
  <si>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</si>
  <si>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</si>
  <si>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</si>
  <si>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</si>
  <si>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</si>
  <si>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</si>
  <si>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</si>
  <si>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</si>
  <si>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</si>
  <si>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</si>
  <si>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</si>
  <si>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</si>
  <si>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</si>
  <si>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</si>
  <si>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</si>
  <si>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</si>
  <si>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</si>
  <si>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</si>
  <si>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</si>
  <si>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</si>
  <si>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</si>
  <si>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</si>
  <si>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</si>
  <si>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</si>
  <si>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</si>
  <si>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</si>
  <si>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</si>
  <si>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</si>
  <si>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</si>
  <si>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</si>
  <si>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</si>
  <si>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</si>
  <si>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</si>
  <si>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</si>
  <si>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</si>
  <si>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</si>
  <si>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</si>
  <si>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</si>
  <si>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</si>
  <si>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</si>
  <si>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</si>
  <si>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</si>
  <si>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</si>
  <si>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</si>
  <si>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</si>
  <si>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</si>
  <si>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</si>
  <si>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</si>
  <si>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</si>
  <si>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</si>
  <si>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</si>
  <si>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</si>
  <si>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</si>
  <si>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</si>
  <si>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</si>
  <si>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</si>
  <si>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</si>
  <si>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</si>
  <si>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</si>
  <si>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</si>
  <si>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</si>
  <si>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</si>
  <si>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</si>
  <si>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</si>
  <si>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</si>
  <si>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</si>
  <si>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</si>
  <si>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</si>
  <si>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</si>
  <si>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</si>
  <si>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</si>
  <si>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</si>
  <si>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</si>
  <si>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</si>
  <si>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</si>
  <si>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</si>
  <si>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</si>
  <si>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</si>
  <si>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</si>
  <si>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</si>
  <si>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</si>
  <si>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</si>
  <si>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</si>
  <si>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</si>
  <si>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</si>
  <si>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</si>
  <si>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</si>
  <si>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</si>
  <si>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</si>
  <si>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</si>
  <si>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</si>
  <si>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</si>
  <si>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</si>
  <si>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</si>
  <si>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</si>
  <si>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</si>
  <si>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</si>
  <si>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</si>
  <si>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</si>
  <si>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</si>
  <si>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</si>
  <si>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</si>
  <si>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</si>
  <si>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</si>
  <si>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</si>
  <si>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</si>
  <si>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</si>
  <si>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</si>
  <si>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</si>
  <si>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</si>
  <si>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</si>
  <si>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</si>
  <si>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</si>
  <si>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</si>
  <si>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</si>
  <si>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</si>
  <si>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</si>
  <si>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</si>
  <si>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</si>
  <si>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</si>
  <si>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</si>
  <si>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</si>
  <si>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</si>
  <si>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</si>
  <si>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</si>
  <si>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</si>
  <si>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</si>
  <si>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</si>
  <si>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</si>
  <si>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</si>
  <si>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</si>
  <si>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</si>
  <si>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</si>
  <si>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</si>
  <si>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</si>
  <si>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</si>
  <si>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</si>
  <si>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</si>
  <si>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</si>
  <si>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</si>
  <si>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</si>
  <si>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</si>
  <si>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</si>
  <si>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</si>
  <si>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</si>
  <si>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</si>
  <si>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</si>
  <si>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</si>
  <si>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</si>
  <si>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</si>
  <si>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</si>
  <si>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</si>
  <si>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</si>
  <si>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</si>
  <si>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</si>
  <si>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</si>
  <si>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</si>
  <si>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</si>
  <si>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</si>
  <si>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</si>
  <si>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</si>
  <si>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</si>
  <si>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</si>
  <si>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</si>
  <si>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</si>
  <si>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</si>
  <si>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</si>
  <si>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</si>
  <si>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</si>
  <si>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</si>
  <si>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</si>
  <si>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</si>
  <si>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</si>
  <si>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</si>
  <si>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</si>
  <si>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</si>
  <si>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</si>
  <si>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</si>
  <si>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</si>
  <si>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</si>
  <si>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</si>
  <si>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</si>
  <si>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</si>
  <si>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</si>
  <si>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</si>
  <si>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</si>
  <si>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</si>
  <si>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</si>
  <si>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</si>
  <si>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</si>
  <si>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</si>
  <si>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</si>
  <si>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</si>
  <si>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</si>
  <si>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</si>
  <si>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</si>
  <si>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</si>
  <si>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</si>
  <si>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</si>
  <si>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</si>
  <si>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</si>
  <si>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</si>
  <si>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</si>
  <si>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</si>
  <si>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</si>
  <si>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</si>
  <si>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</si>
  <si>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</si>
  <si>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</si>
  <si>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</si>
  <si>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</si>
  <si>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</si>
  <si>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</si>
  <si>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</si>
  <si>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</si>
  <si>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</si>
  <si>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</si>
  <si>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</si>
  <si>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</si>
  <si>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</si>
  <si>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</si>
  <si>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</si>
  <si>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</si>
  <si>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</si>
  <si>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</si>
  <si>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</si>
  <si>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</si>
  <si>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</si>
  <si>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</si>
  <si>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</si>
  <si>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</si>
  <si>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</si>
  <si>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</si>
  <si>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</si>
  <si>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</si>
  <si>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</si>
  <si>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</si>
  <si>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</si>
  <si>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</si>
  <si>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</si>
  <si>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</si>
  <si>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</si>
  <si>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</si>
  <si>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</si>
  <si>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</si>
  <si>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</si>
  <si>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</si>
  <si>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</si>
  <si>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</si>
  <si>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</si>
  <si>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</si>
  <si>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</si>
  <si>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</si>
  <si>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</si>
  <si>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</si>
  <si>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</si>
  <si>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</si>
  <si>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</si>
  <si>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</si>
  <si>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</si>
  <si>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</si>
  <si>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</si>
  <si>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</si>
  <si>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</si>
  <si>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</si>
  <si>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</si>
  <si>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</si>
  <si>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</si>
  <si>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</si>
  <si>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</si>
  <si>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</si>
  <si>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</si>
  <si>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</si>
  <si>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</si>
  <si>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</si>
  <si>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</si>
  <si>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</si>
  <si>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</si>
  <si>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</si>
  <si>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</si>
  <si>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</si>
  <si>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</si>
  <si>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</si>
  <si>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</si>
  <si>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</si>
  <si>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</si>
  <si>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</si>
  <si>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</si>
  <si>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</si>
  <si>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</si>
  <si>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</si>
  <si>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</si>
  <si>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</si>
  <si>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</si>
  <si>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</si>
  <si>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</si>
  <si>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</si>
  <si>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</si>
  <si>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</si>
  <si>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</si>
  <si>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</si>
  <si>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</si>
  <si>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</si>
  <si>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</si>
  <si>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</si>
  <si>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</si>
  <si>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</si>
  <si>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</si>
  <si>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</si>
  <si>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</si>
  <si>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</si>
  <si>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</si>
  <si>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</si>
  <si>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</si>
  <si>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</si>
  <si>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</si>
  <si>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</si>
  <si>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</si>
  <si>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</si>
  <si>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</si>
  <si>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</si>
  <si>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</si>
  <si>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</si>
  <si>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</si>
  <si>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</si>
  <si>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</si>
  <si>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</si>
  <si>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</si>
  <si>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</si>
  <si>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</si>
  <si>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</si>
  <si>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</si>
  <si>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</si>
  <si>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</si>
  <si>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</si>
  <si>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</si>
  <si>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</si>
  <si>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</si>
  <si>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</si>
  <si>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</si>
  <si>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</si>
  <si>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</si>
  <si>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</si>
  <si>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</si>
  <si>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</si>
  <si>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</si>
  <si>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</si>
  <si>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</si>
  <si>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</si>
  <si>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</si>
  <si>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</si>
  <si>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</si>
  <si>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</si>
  <si>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</si>
  <si>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</si>
  <si>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</si>
  <si>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</si>
  <si>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</si>
  <si>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</si>
  <si>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</si>
  <si>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</si>
  <si>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</si>
  <si>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</si>
  <si>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</si>
  <si>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</si>
  <si>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</si>
  <si>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</si>
  <si>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</si>
  <si>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</si>
  <si>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</si>
  <si>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</si>
  <si>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</si>
  <si>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</si>
  <si>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</si>
  <si>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</si>
  <si>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</si>
  <si>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</si>
  <si>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</si>
  <si>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</si>
  <si>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</si>
  <si>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</si>
  <si>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</si>
  <si>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</si>
  <si>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</si>
  <si>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</si>
  <si>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</si>
  <si>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</si>
  <si>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</si>
  <si>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</si>
  <si>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</si>
  <si>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</si>
  <si>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</si>
  <si>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</si>
  <si>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</si>
  <si>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</si>
  <si>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</si>
  <si>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</si>
  <si>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</si>
  <si>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</si>
  <si>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</si>
  <si>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</si>
  <si>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</si>
  <si>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</si>
  <si>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</si>
  <si>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</si>
  <si>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</si>
  <si>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</si>
  <si>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</si>
  <si>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</si>
  <si>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</si>
  <si>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</si>
  <si>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</si>
  <si>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</si>
  <si>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</si>
  <si>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</si>
  <si>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</si>
  <si>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</si>
  <si>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</si>
  <si>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</si>
  <si>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</si>
  <si>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</si>
  <si>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</si>
  <si>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</si>
  <si>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</si>
  <si>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</si>
  <si>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</si>
  <si>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</si>
  <si>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</si>
  <si>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</si>
  <si>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</si>
  <si>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</si>
  <si>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</si>
  <si>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</si>
  <si>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</si>
  <si>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</si>
  <si>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</si>
  <si>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</si>
  <si>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</si>
  <si>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</si>
  <si>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</si>
  <si>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</si>
  <si>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</si>
  <si>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</si>
  <si>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</si>
  <si>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</si>
  <si>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</si>
  <si>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</si>
  <si>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</si>
  <si>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</si>
  <si>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</si>
  <si>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</si>
  <si>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</si>
  <si>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</si>
  <si>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</si>
  <si>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</si>
  <si>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</si>
  <si>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</si>
  <si>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</si>
  <si>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</si>
  <si>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</si>
  <si>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</si>
  <si>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</si>
  <si>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</si>
  <si>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</si>
  <si>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</si>
  <si>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</si>
  <si>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</si>
  <si>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</si>
  <si>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</si>
  <si>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</si>
  <si>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</si>
  <si>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</si>
  <si>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</si>
  <si>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</si>
  <si>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</si>
  <si>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</si>
  <si>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</si>
  <si>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</si>
  <si>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</si>
  <si>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</si>
  <si>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</si>
  <si>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</si>
  <si>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</si>
  <si>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</si>
  <si>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</si>
  <si>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</si>
  <si>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</si>
  <si>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</si>
  <si>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</si>
  <si>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</si>
  <si>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</si>
  <si>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</si>
  <si>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</si>
  <si>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</si>
  <si>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</si>
  <si>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</si>
  <si>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</si>
  <si>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</si>
  <si>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</si>
  <si>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</si>
  <si>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</si>
  <si>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</si>
  <si>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</si>
  <si>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</si>
  <si>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</si>
  <si>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</si>
  <si>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</si>
  <si>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</si>
  <si>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</si>
  <si>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</si>
  <si>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</si>
  <si>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</si>
  <si>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</si>
  <si>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</si>
  <si>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</si>
  <si>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</si>
  <si>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</si>
  <si>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</si>
  <si>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</si>
  <si>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</si>
  <si>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</si>
  <si>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</si>
  <si>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</si>
  <si>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</si>
  <si>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</si>
  <si>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</si>
  <si>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</si>
  <si>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</si>
  <si>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</si>
  <si>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</si>
  <si>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</si>
  <si>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</si>
  <si>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</si>
  <si>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</si>
  <si>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</si>
  <si>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</si>
  <si>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</si>
  <si>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</si>
  <si>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</si>
  <si>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</si>
  <si>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</si>
  <si>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</si>
  <si>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</si>
  <si>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</si>
  <si>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</si>
  <si>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</si>
  <si>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</si>
  <si>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</si>
  <si>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</si>
  <si>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</si>
  <si>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</si>
  <si>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</si>
  <si>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</si>
  <si>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</si>
  <si>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</si>
  <si>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</si>
  <si>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</si>
  <si>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</si>
  <si>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</si>
  <si>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</si>
  <si>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</si>
  <si>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</si>
  <si>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</si>
  <si>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</si>
  <si>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</si>
  <si>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</si>
  <si>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</si>
  <si>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</si>
  <si>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</si>
  <si>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</si>
  <si>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</si>
  <si>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</si>
  <si>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</si>
  <si>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</si>
  <si>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</si>
  <si>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</si>
  <si>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</si>
  <si>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</si>
  <si>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</si>
  <si>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</si>
  <si>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</si>
  <si>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</si>
  <si>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</si>
  <si>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</si>
  <si>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</si>
  <si>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</si>
  <si>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</si>
  <si>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</si>
  <si>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</si>
  <si>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</si>
  <si>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</si>
  <si>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</si>
  <si>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</si>
  <si>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</si>
  <si>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</si>
  <si>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</si>
  <si>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</si>
  <si>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</si>
  <si>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</si>
  <si>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</si>
  <si>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</si>
  <si>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</si>
  <si>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</si>
  <si>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</si>
  <si>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</si>
  <si>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</si>
  <si>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</si>
  <si>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</si>
  <si>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</si>
  <si>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</si>
  <si>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</si>
  <si>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</si>
  <si>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</si>
  <si>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</si>
  <si>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</si>
  <si>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</si>
  <si>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</si>
  <si>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</si>
  <si>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</si>
  <si>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</si>
  <si>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</si>
  <si>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</si>
  <si>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</si>
  <si>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</si>
  <si>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</si>
  <si>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</si>
  <si>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</si>
  <si>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</si>
  <si>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</si>
  <si>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</si>
  <si>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</si>
  <si>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</si>
  <si>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</si>
  <si>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</si>
  <si>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</si>
  <si>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</si>
  <si>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</si>
  <si>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</si>
  <si>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</si>
  <si>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</si>
  <si>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</si>
  <si>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</si>
  <si>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</si>
  <si>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</si>
  <si>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</si>
  <si>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</si>
  <si>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</si>
  <si>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</si>
  <si>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</si>
  <si>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</si>
  <si>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</si>
  <si>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</si>
  <si>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</si>
  <si>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</si>
  <si>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</si>
  <si>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</si>
  <si>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</si>
  <si>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</si>
  <si>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</si>
  <si>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</si>
  <si>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</si>
  <si>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</si>
  <si>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</si>
  <si>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</si>
  <si>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</si>
  <si>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</si>
  <si>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</si>
  <si>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</si>
  <si>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</si>
  <si>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</si>
  <si>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</si>
  <si>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</si>
  <si>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</si>
  <si>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</si>
  <si>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</si>
  <si>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</si>
  <si>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</si>
  <si>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</si>
  <si>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</si>
  <si>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</si>
  <si>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</si>
  <si>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</si>
  <si>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</si>
  <si>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</si>
  <si>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</si>
  <si>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</si>
  <si>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</si>
  <si>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</si>
  <si>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</si>
  <si>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</si>
  <si>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</si>
  <si>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</si>
  <si>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</si>
  <si>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</si>
  <si>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</si>
  <si>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</si>
  <si>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</si>
  <si>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</si>
  <si>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</si>
  <si>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</si>
  <si>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</si>
  <si>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</si>
  <si>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</si>
  <si>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</si>
  <si>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</si>
  <si>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</si>
  <si>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</si>
  <si>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</si>
  <si>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</si>
  <si>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</si>
  <si>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</si>
  <si>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</si>
  <si>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</si>
  <si>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</si>
  <si>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</si>
  <si>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</si>
  <si>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</si>
  <si>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</si>
  <si>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</si>
  <si>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</si>
  <si>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</si>
  <si>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</si>
  <si>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</si>
  <si>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</si>
  <si>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</si>
  <si>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</si>
  <si>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</si>
  <si>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</si>
  <si>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</si>
  <si>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</si>
  <si>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</si>
  <si>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</si>
  <si>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</si>
  <si>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</si>
  <si>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</si>
  <si>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</si>
  <si>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</si>
  <si>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</si>
  <si>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</si>
  <si>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</si>
  <si>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</si>
  <si>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</si>
  <si>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</si>
  <si>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</si>
  <si>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</si>
  <si>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</si>
  <si>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</si>
  <si>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</si>
  <si>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</si>
  <si>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</si>
  <si>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</si>
  <si>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</si>
  <si>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</si>
  <si>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</si>
  <si>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</si>
  <si>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</si>
  <si>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</si>
  <si>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</si>
  <si>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</si>
  <si>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</si>
  <si>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</si>
  <si>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</si>
  <si>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</si>
  <si>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</si>
  <si>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</si>
  <si>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</si>
  <si>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</si>
  <si>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</si>
  <si>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</si>
  <si>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</si>
  <si>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</si>
  <si>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</si>
  <si>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</si>
  <si>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</si>
  <si>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</si>
  <si>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</si>
  <si>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</si>
  <si>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</si>
  <si>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</si>
  <si>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</si>
  <si>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</si>
  <si>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</si>
  <si>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</si>
  <si>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</si>
  <si>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</si>
  <si>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</si>
  <si>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</si>
  <si>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</si>
  <si>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</si>
  <si>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</si>
  <si>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</si>
  <si>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</si>
  <si>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</si>
  <si>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</si>
  <si>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</si>
  <si>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</si>
  <si>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</si>
  <si>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</si>
  <si>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</si>
  <si>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</si>
  <si>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</si>
  <si>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</si>
  <si>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</si>
  <si>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</si>
  <si>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</si>
  <si>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</si>
  <si>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</si>
  <si>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</si>
  <si>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</si>
  <si>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</si>
  <si>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</si>
  <si>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</si>
  <si>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</si>
  <si>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</si>
  <si>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</si>
  <si>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</si>
  <si>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</si>
  <si>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</si>
  <si>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</si>
  <si>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</si>
  <si>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</si>
  <si>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</si>
  <si>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</si>
  <si>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</si>
  <si>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</si>
  <si>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</si>
  <si>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</si>
  <si>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</si>
  <si>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</si>
  <si>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</si>
  <si>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</si>
  <si>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</si>
  <si>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</si>
  <si>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</si>
  <si>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</si>
  <si>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</si>
  <si>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</si>
  <si>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</si>
  <si>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</si>
  <si>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</si>
  <si>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</si>
  <si>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</si>
  <si>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</si>
  <si>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</si>
  <si>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</si>
  <si>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</si>
  <si>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</si>
  <si>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</si>
  <si>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</si>
  <si>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</si>
  <si>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</si>
  <si>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</si>
  <si>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</si>
  <si>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</si>
  <si>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</si>
  <si>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</si>
  <si>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</si>
  <si>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</si>
  <si>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</si>
  <si>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</si>
  <si>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</si>
  <si>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</si>
  <si>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</si>
  <si>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</si>
  <si>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</si>
  <si>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</si>
  <si>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</si>
  <si>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</si>
  <si>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</si>
  <si>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</si>
  <si>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</si>
  <si>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</si>
  <si>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</si>
  <si>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</si>
  <si>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</si>
  <si>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</si>
  <si>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</si>
  <si>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</si>
  <si>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</si>
  <si>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</si>
  <si>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</si>
  <si>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</si>
  <si>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</si>
  <si>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</si>
  <si>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</si>
  <si>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</si>
  <si>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</si>
  <si>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</si>
  <si>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</si>
  <si>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</si>
  <si>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</si>
  <si>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</si>
  <si>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</si>
  <si>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</si>
  <si>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</si>
  <si>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</si>
  <si>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</si>
  <si>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</si>
  <si>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</si>
  <si>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</si>
  <si>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</si>
  <si>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</si>
  <si>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</si>
  <si>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</si>
  <si>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</si>
  <si>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</si>
  <si>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</si>
  <si>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</si>
  <si>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</si>
  <si>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</si>
  <si>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</si>
  <si>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</si>
  <si>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</si>
  <si>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</si>
  <si>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</si>
  <si>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</si>
  <si>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</si>
  <si>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</si>
  <si>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</si>
  <si>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</si>
  <si>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</si>
  <si>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</si>
  <si>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</si>
  <si>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</si>
  <si>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</si>
  <si>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</si>
  <si>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</si>
  <si>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</si>
  <si>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</si>
  <si>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</si>
  <si>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</si>
  <si>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</si>
  <si>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</si>
  <si>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</si>
  <si>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</si>
  <si>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</si>
  <si>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</si>
  <si>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</si>
  <si>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</si>
  <si>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</si>
  <si>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</si>
  <si>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</si>
  <si>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</si>
  <si>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</si>
  <si>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</si>
  <si>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</si>
  <si>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</si>
  <si>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</si>
  <si>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</si>
  <si>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</si>
  <si>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</si>
  <si>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</si>
  <si>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</si>
  <si>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</si>
  <si>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</si>
  <si>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</si>
  <si>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</si>
  <si>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</si>
  <si>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</si>
  <si>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</si>
  <si>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</si>
  <si>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</si>
  <si>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</si>
  <si>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</si>
  <si>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</si>
  <si>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</si>
  <si>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</si>
  <si>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</si>
  <si>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</si>
  <si>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</si>
  <si>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</si>
  <si>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</si>
  <si>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</si>
  <si>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</si>
  <si>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</si>
  <si>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</si>
  <si>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</si>
  <si>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</si>
  <si>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</si>
  <si>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</si>
  <si>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</si>
  <si>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</si>
  <si>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</si>
  <si>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</si>
  <si>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</si>
  <si>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</si>
  <si>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</si>
  <si>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</si>
  <si>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</si>
  <si>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</si>
  <si>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</si>
  <si>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</si>
  <si>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</si>
  <si>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</si>
  <si>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</si>
  <si>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</si>
  <si>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</si>
  <si>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</si>
  <si>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</si>
  <si>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</si>
  <si>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</si>
  <si>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</si>
  <si>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</si>
  <si>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</si>
  <si>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</si>
  <si>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</si>
  <si>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</si>
  <si>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</si>
  <si>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</si>
  <si>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</si>
  <si>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</si>
  <si>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</si>
  <si>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</si>
  <si>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</si>
  <si>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</si>
  <si>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</si>
  <si>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</si>
  <si>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</si>
  <si>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</si>
  <si>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</si>
  <si>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</si>
  <si>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</si>
  <si>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</si>
  <si>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</si>
  <si>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</si>
  <si>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</si>
  <si>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</si>
  <si>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</si>
  <si>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</si>
  <si>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</si>
  <si>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</si>
  <si>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</si>
  <si>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</si>
  <si>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</si>
  <si>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</si>
  <si>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</si>
  <si>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</si>
  <si>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</si>
  <si>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</si>
  <si>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</si>
  <si>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</si>
  <si>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</si>
  <si>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</si>
  <si>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</si>
  <si>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</si>
  <si>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</si>
  <si>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</si>
  <si>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</si>
  <si>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</si>
  <si>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</si>
  <si>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</si>
  <si>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</si>
  <si>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</si>
  <si>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</si>
  <si>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</si>
  <si>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</si>
  <si>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</si>
  <si>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</si>
  <si>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</si>
  <si>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</si>
  <si>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</si>
  <si>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</si>
  <si>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</si>
  <si>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</si>
  <si>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</si>
  <si>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</si>
  <si>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</si>
  <si>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</si>
  <si>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</si>
  <si>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</si>
  <si>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</si>
  <si>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</si>
  <si>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</si>
  <si>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</si>
  <si>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</si>
  <si>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</si>
  <si>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</si>
  <si>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</si>
  <si>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</si>
  <si>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</si>
  <si>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</si>
  <si>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</si>
  <si>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</si>
  <si>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</si>
  <si>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</si>
  <si>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</si>
  <si>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</si>
  <si>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</si>
  <si>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</si>
  <si>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</si>
  <si>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</si>
  <si>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</si>
  <si>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</si>
  <si>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</si>
  <si>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</si>
  <si>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</si>
  <si>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</si>
  <si>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</si>
  <si>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</si>
  <si>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</si>
  <si>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</si>
  <si>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</si>
  <si>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</si>
  <si>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</si>
  <si>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</si>
  <si>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</si>
  <si>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</si>
  <si>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</si>
  <si>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</si>
  <si>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</si>
  <si>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</si>
  <si>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</si>
  <si>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</si>
  <si>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</si>
  <si>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</si>
  <si>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</si>
  <si>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</si>
  <si>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</si>
  <si>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</si>
  <si>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</si>
  <si>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</si>
  <si>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</si>
  <si>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</si>
  <si>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</si>
  <si>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</si>
  <si>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</si>
  <si>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</si>
  <si>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</si>
  <si>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</si>
  <si>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</si>
  <si>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</si>
  <si>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</si>
  <si>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</si>
  <si>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</si>
  <si>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</si>
  <si>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</si>
  <si>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</si>
  <si>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</si>
  <si>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</si>
  <si>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</si>
  <si>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</si>
  <si>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</si>
  <si>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</si>
  <si>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</si>
  <si>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</si>
  <si>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</si>
  <si>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</si>
  <si>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</si>
  <si>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</si>
  <si>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</si>
  <si>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</si>
  <si>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</si>
  <si>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</si>
  <si>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</si>
  <si>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</si>
  <si>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</si>
  <si>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</si>
  <si>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</si>
  <si>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</si>
  <si>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</si>
  <si>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</si>
  <si>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</si>
  <si>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</si>
  <si>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</si>
  <si>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</si>
  <si>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</si>
  <si>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</si>
  <si>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</si>
  <si>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</si>
  <si>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</si>
  <si>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</si>
  <si>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</si>
  <si>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</si>
  <si>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</si>
  <si>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</si>
  <si>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</si>
  <si>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</si>
  <si>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</si>
  <si>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</si>
  <si>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</si>
  <si>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</si>
  <si>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</si>
  <si>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</si>
  <si>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</si>
  <si>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</si>
  <si>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</si>
  <si>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</si>
  <si>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</si>
  <si>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</si>
  <si>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</si>
  <si>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</si>
  <si>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</si>
  <si>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</si>
  <si>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</si>
  <si>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</si>
  <si>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</si>
  <si>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</si>
  <si>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</si>
  <si>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</si>
  <si>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</si>
  <si>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</si>
  <si>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</si>
  <si>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</si>
  <si>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</si>
  <si>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</si>
  <si>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</si>
  <si>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</si>
  <si>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</si>
  <si>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</si>
  <si>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</si>
  <si>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</si>
  <si>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</si>
  <si>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</si>
  <si>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</si>
  <si>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</si>
  <si>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</si>
  <si>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</si>
  <si>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</si>
  <si>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</si>
  <si>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</si>
  <si>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</si>
  <si>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</si>
  <si>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</si>
  <si>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</si>
  <si>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</si>
  <si>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</si>
  <si>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</si>
  <si>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</si>
  <si>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</si>
  <si>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</si>
  <si>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</si>
  <si>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</si>
  <si>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</si>
  <si>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</si>
  <si>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</si>
  <si>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</si>
  <si>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</si>
  <si>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</si>
  <si>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</si>
  <si>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</si>
  <si>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</si>
  <si>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</si>
  <si>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</si>
  <si>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</si>
  <si>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</si>
  <si>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</si>
  <si>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</si>
  <si>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</si>
  <si>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</si>
  <si>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</si>
  <si>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</si>
  <si>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</si>
  <si>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</si>
  <si>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</si>
  <si>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</si>
  <si>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</si>
  <si>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</si>
  <si>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</si>
  <si>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</si>
  <si>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</si>
  <si>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</si>
  <si>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</si>
  <si>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</si>
  <si>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</si>
  <si>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</si>
  <si>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</si>
  <si>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</si>
  <si>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</si>
  <si>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</si>
  <si>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</si>
  <si>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</si>
  <si>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</si>
  <si>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</si>
  <si>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</si>
  <si>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</si>
  <si>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</si>
  <si>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</si>
  <si>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</si>
  <si>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</si>
  <si>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</si>
  <si>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</si>
  <si>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</si>
  <si>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</si>
  <si>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</si>
  <si>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</si>
  <si>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</si>
  <si>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</si>
  <si>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</si>
  <si>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</si>
  <si>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</si>
  <si>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</si>
  <si>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</si>
  <si>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</si>
  <si>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</si>
  <si>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</si>
  <si>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</si>
  <si>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</si>
  <si>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</si>
  <si>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</si>
  <si>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</si>
  <si>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</si>
  <si>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</si>
  <si>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</si>
  <si>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</si>
  <si>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</si>
  <si>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</si>
  <si>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</si>
  <si>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</si>
  <si>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</si>
  <si>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</si>
  <si>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</si>
  <si>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</si>
  <si>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</si>
  <si>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</si>
  <si>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</si>
  <si>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</si>
  <si>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</si>
  <si>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</si>
  <si>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</si>
  <si>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</si>
  <si>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</si>
  <si>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</si>
  <si>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</si>
  <si>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</si>
  <si>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</si>
  <si>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</si>
  <si>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</si>
  <si>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</si>
  <si>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</si>
  <si>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</si>
  <si>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</si>
  <si>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</si>
  <si>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</si>
  <si>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</si>
  <si>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</si>
  <si>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</si>
  <si>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</si>
  <si>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</si>
  <si>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</si>
  <si>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</si>
  <si>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</si>
  <si>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</si>
  <si>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</si>
  <si>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</si>
  <si>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</si>
  <si>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</si>
  <si>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</si>
  <si>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</si>
  <si>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</si>
  <si>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</si>
  <si>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</si>
  <si>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</si>
  <si>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</si>
  <si>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</si>
  <si>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</si>
  <si>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</si>
  <si>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</si>
  <si>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</si>
  <si>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</si>
  <si>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</si>
  <si>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</si>
  <si>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</si>
  <si>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</si>
  <si>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</si>
  <si>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</si>
  <si>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</si>
  <si>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</si>
  <si>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</si>
  <si>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</si>
  <si>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</si>
  <si>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</si>
  <si>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</si>
  <si>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</si>
  <si>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</si>
  <si>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</si>
  <si>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</si>
  <si>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</si>
  <si>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</si>
  <si>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</si>
  <si>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</si>
  <si>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</si>
  <si>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</si>
  <si>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</si>
  <si>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</si>
  <si>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</si>
  <si>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</si>
  <si>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</si>
  <si>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</si>
  <si>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</si>
  <si>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</si>
  <si>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</si>
  <si>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</si>
  <si>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</si>
  <si>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</si>
  <si>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</si>
  <si>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</si>
  <si>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</si>
  <si>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</si>
  <si>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</si>
  <si>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</si>
  <si>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</si>
  <si>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</si>
  <si>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</si>
  <si>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</si>
  <si>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</si>
  <si>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</si>
  <si>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</si>
  <si>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</si>
  <si>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</si>
  <si>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</si>
  <si>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</si>
  <si>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</si>
  <si>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</si>
  <si>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</si>
  <si>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</si>
  <si>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</si>
  <si>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</si>
  <si>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</si>
  <si>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</si>
  <si>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</si>
  <si>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</si>
  <si>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</si>
  <si>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</si>
  <si>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</si>
  <si>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</si>
  <si>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</si>
  <si>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</si>
  <si>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</si>
  <si>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</si>
  <si>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</si>
  <si>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</si>
  <si>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</si>
  <si>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</si>
  <si>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</si>
  <si>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</si>
  <si>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</si>
  <si>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</si>
  <si>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</si>
  <si>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</si>
  <si>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</si>
  <si>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</si>
  <si>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</si>
  <si>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</si>
  <si>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</si>
  <si>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</si>
  <si>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</si>
  <si>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</si>
  <si>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</si>
  <si>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</si>
  <si>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</si>
  <si>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</si>
  <si>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</si>
  <si>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</si>
  <si>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</si>
  <si>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</si>
  <si>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</si>
  <si>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</si>
  <si>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</si>
  <si>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</si>
  <si>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</si>
  <si>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</si>
  <si>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</si>
  <si>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</si>
  <si>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</si>
  <si>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</si>
  <si>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</si>
  <si>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</si>
  <si>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</si>
  <si>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</si>
  <si>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</si>
  <si>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</si>
  <si>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</si>
  <si>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</si>
  <si>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</si>
  <si>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</si>
  <si>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</si>
  <si>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</si>
  <si>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</si>
  <si>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</si>
  <si>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</si>
  <si>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</si>
  <si>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</si>
  <si>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</si>
  <si>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</si>
  <si>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</si>
  <si>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</si>
  <si>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</si>
  <si>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</si>
  <si>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</si>
  <si>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</si>
  <si>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</si>
  <si>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</si>
  <si>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</si>
  <si>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</si>
  <si>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</si>
  <si>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</si>
  <si>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</si>
  <si>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</si>
  <si>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</si>
  <si>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</si>
  <si>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</si>
  <si>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</si>
  <si>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</si>
  <si>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</si>
  <si>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</si>
  <si>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</si>
  <si>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</si>
  <si>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</si>
  <si>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</si>
  <si>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</si>
  <si>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</si>
  <si>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</si>
  <si>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</si>
  <si>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</si>
  <si>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</si>
  <si>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</si>
  <si>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</si>
  <si>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</si>
  <si>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</si>
  <si>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</si>
  <si>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</si>
  <si>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</si>
  <si>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</si>
  <si>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</si>
  <si>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</si>
  <si>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</si>
  <si>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</si>
  <si>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</si>
  <si>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</si>
  <si>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</si>
  <si>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</si>
  <si>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</si>
  <si>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</si>
  <si>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</si>
  <si>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</si>
  <si>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</si>
  <si>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</si>
  <si>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</si>
  <si>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</si>
  <si>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</si>
  <si>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</si>
  <si>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</si>
  <si>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</si>
  <si>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</si>
  <si>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</si>
  <si>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</si>
  <si>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</si>
  <si>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</si>
  <si>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</si>
  <si>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</si>
  <si>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</si>
  <si>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</si>
  <si>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</si>
  <si>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</si>
  <si>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</si>
  <si>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</si>
  <si>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</si>
  <si>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</si>
  <si>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</si>
  <si>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</si>
  <si>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</si>
  <si>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</si>
  <si>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</si>
  <si>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</si>
  <si>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</si>
  <si>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</si>
  <si>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</si>
  <si>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</si>
  <si>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</si>
  <si>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</si>
  <si>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</si>
  <si>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</si>
  <si>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</si>
  <si>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</si>
  <si>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</si>
  <si>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</si>
  <si>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</si>
  <si>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</si>
  <si>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</si>
  <si>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</si>
  <si>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</si>
  <si>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</si>
  <si>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</si>
  <si>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</si>
  <si>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</si>
  <si>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</si>
  <si>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</si>
  <si>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</si>
  <si>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</si>
  <si>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</si>
  <si>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</si>
  <si>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</si>
  <si>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</si>
  <si>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</si>
  <si>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</si>
  <si>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</si>
  <si>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</si>
  <si>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</si>
  <si>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</si>
  <si>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</si>
  <si>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</si>
  <si>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</si>
  <si>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</si>
  <si>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</si>
  <si>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</si>
  <si>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</si>
  <si>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</si>
  <si>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</si>
  <si>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</si>
  <si>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</si>
  <si>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</si>
  <si>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</si>
  <si>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</si>
  <si>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</si>
  <si>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</si>
  <si>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</si>
  <si>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</si>
  <si>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</si>
  <si>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</si>
  <si>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</si>
  <si>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</si>
  <si>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</si>
  <si>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</si>
  <si>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</si>
  <si>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</si>
  <si>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</si>
  <si>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</si>
  <si>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</si>
  <si>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</si>
  <si>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</si>
  <si>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</si>
  <si>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</si>
  <si>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</si>
  <si>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</si>
  <si>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</si>
  <si>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</si>
  <si>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</si>
  <si>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</si>
  <si>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</si>
  <si>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</si>
  <si>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</si>
  <si>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</si>
  <si>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</si>
  <si>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</si>
  <si>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</si>
  <si>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</si>
  <si>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</si>
  <si>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</si>
  <si>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</si>
  <si>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</si>
  <si>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</si>
  <si>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</si>
  <si>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</si>
  <si>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</si>
  <si>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</si>
  <si>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</si>
  <si>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</si>
  <si>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</si>
  <si>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</si>
  <si>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</si>
  <si>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</si>
  <si>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</si>
  <si>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</si>
  <si>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</si>
  <si>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</si>
  <si>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</si>
  <si>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</si>
  <si>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</si>
  <si>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</si>
  <si>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</si>
  <si>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</si>
  <si>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</si>
  <si>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</si>
  <si>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</si>
  <si>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</si>
  <si>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</si>
  <si>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</si>
  <si>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</si>
  <si>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</si>
  <si>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</si>
  <si>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</si>
  <si>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</si>
  <si>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</si>
  <si>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</si>
  <si>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</si>
  <si>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</si>
  <si>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</si>
  <si>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</si>
  <si>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</si>
  <si>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</si>
  <si>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</si>
  <si>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</si>
  <si>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</si>
  <si>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</si>
  <si>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</si>
  <si>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</si>
  <si>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</si>
  <si>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</si>
  <si>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</si>
  <si>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</si>
  <si>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</si>
  <si>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</si>
  <si>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</si>
  <si>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</si>
  <si>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</si>
  <si>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</si>
  <si>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</si>
  <si>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</si>
  <si>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</si>
  <si>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</si>
  <si>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</si>
  <si>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</si>
  <si>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</si>
  <si>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</si>
  <si>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</si>
  <si>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</si>
  <si>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</si>
  <si>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</si>
  <si>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</si>
  <si>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</si>
  <si>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</si>
  <si>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</si>
  <si>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</si>
  <si>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</si>
  <si>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</si>
  <si>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</si>
  <si>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</si>
  <si>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</si>
  <si>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</si>
  <si>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</si>
  <si>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</si>
  <si>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</si>
  <si>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</si>
  <si>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</si>
  <si>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</si>
  <si>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</si>
  <si>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</si>
  <si>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</si>
  <si>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</si>
  <si>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</si>
  <si>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</si>
  <si>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</si>
  <si>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</si>
  <si>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</si>
  <si>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</si>
  <si>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</si>
  <si>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</si>
  <si>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</si>
  <si>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</si>
  <si>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</si>
  <si>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</si>
  <si>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</si>
  <si>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</si>
  <si>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</si>
  <si>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</si>
  <si>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</si>
  <si>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</si>
  <si>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</si>
  <si>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</si>
  <si>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</si>
  <si>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</si>
  <si>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</si>
  <si>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</si>
  <si>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</si>
  <si>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</si>
  <si>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</si>
  <si>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</si>
  <si>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</si>
  <si>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</si>
  <si>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</si>
  <si>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</si>
  <si>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</si>
  <si>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</si>
  <si>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</si>
  <si>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</si>
  <si>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</si>
  <si>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</si>
  <si>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</si>
  <si>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</si>
  <si>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</si>
  <si>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</si>
  <si>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</si>
  <si>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</si>
  <si>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</si>
  <si>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</si>
  <si>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</si>
  <si>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</si>
  <si>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</si>
  <si>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</si>
  <si>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</si>
  <si>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</si>
  <si>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</si>
  <si>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</si>
  <si>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</si>
  <si>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</si>
  <si>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</si>
  <si>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</si>
  <si>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</si>
  <si>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</si>
  <si>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</si>
  <si>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</si>
  <si>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</si>
  <si>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</si>
  <si>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</si>
  <si>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</si>
  <si>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</si>
  <si>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</si>
  <si>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</si>
  <si>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</si>
  <si>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</si>
  <si>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</si>
  <si>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</si>
  <si>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</si>
  <si>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</si>
  <si>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</si>
  <si>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</si>
  <si>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</si>
  <si>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</si>
  <si>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</si>
  <si>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</si>
  <si>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</si>
  <si>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</si>
  <si>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</si>
  <si>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</si>
  <si>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</si>
  <si>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</si>
  <si>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</si>
  <si>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</si>
  <si>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</si>
  <si>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</si>
  <si>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</si>
  <si>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</si>
  <si>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</si>
  <si>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</si>
  <si>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</si>
  <si>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</si>
  <si>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</si>
  <si>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</si>
  <si>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</si>
  <si>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</si>
  <si>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</si>
  <si>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</si>
  <si>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</si>
  <si>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</si>
  <si>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</si>
  <si>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</si>
  <si>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</si>
  <si>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</si>
  <si>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</si>
  <si>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</si>
  <si>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</si>
  <si>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</si>
  <si>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</si>
  <si>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</si>
  <si>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</si>
  <si>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</si>
  <si>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</si>
  <si>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</si>
  <si>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</si>
  <si>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</si>
  <si>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</si>
  <si>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</si>
  <si>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</si>
  <si>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</si>
  <si>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</si>
  <si>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</si>
  <si>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</si>
  <si>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</si>
  <si>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</si>
  <si>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</si>
  <si>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</si>
  <si>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</si>
  <si>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</si>
  <si>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</si>
  <si>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</si>
  <si>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</si>
  <si>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</si>
  <si>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</si>
  <si>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</si>
  <si>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</si>
  <si>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</si>
  <si>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</si>
  <si>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</si>
  <si>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</si>
  <si>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</si>
  <si>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</si>
  <si>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</si>
  <si>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</si>
  <si>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</si>
  <si>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</si>
  <si>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</si>
  <si>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</si>
  <si>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</si>
  <si>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</si>
  <si>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</si>
  <si>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</si>
  <si>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</si>
  <si>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</si>
  <si>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</si>
  <si>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</si>
  <si>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</si>
  <si>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</si>
  <si>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</si>
  <si>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</si>
  <si>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</si>
  <si>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</si>
  <si>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</si>
  <si>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</si>
  <si>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</si>
  <si>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</si>
  <si>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</si>
  <si>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</si>
  <si>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</si>
  <si>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</si>
  <si>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</si>
  <si>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</si>
  <si>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</si>
  <si>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</si>
  <si>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</si>
  <si>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</si>
  <si>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</si>
  <si>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</si>
  <si>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</si>
  <si>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</si>
  <si>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</si>
  <si>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</si>
  <si>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</si>
  <si>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</si>
  <si>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</si>
  <si>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</si>
  <si>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</si>
  <si>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</si>
  <si>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</si>
  <si>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</si>
  <si>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</si>
  <si>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</si>
  <si>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</si>
  <si>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</si>
  <si>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</si>
  <si>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</si>
  <si>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</si>
  <si>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</si>
  <si>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</si>
  <si>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</si>
  <si>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</si>
  <si>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</si>
  <si>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</si>
  <si>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</si>
  <si>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</si>
  <si>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</si>
  <si>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</si>
  <si>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</si>
  <si>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</si>
  <si>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</si>
  <si>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</si>
  <si>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</si>
  <si>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</si>
  <si>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</si>
  <si>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</si>
  <si>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</si>
  <si>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</si>
  <si>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</si>
  <si>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</si>
  <si>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</si>
  <si>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</si>
  <si>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</si>
  <si>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</si>
  <si>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</si>
  <si>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</si>
  <si>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</si>
  <si>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</si>
  <si>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</si>
  <si>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</si>
  <si>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</si>
  <si>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</si>
  <si>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</si>
  <si>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</si>
  <si>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</si>
  <si>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</si>
  <si>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</si>
  <si>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</si>
  <si>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</si>
  <si>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</si>
  <si>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</si>
  <si>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</si>
  <si>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</si>
  <si>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</si>
  <si>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</si>
  <si>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</si>
  <si>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</si>
  <si>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</si>
  <si>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</si>
  <si>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</si>
  <si>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</si>
  <si>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</si>
  <si>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</si>
  <si>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</si>
  <si>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</si>
  <si>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</si>
  <si>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</si>
  <si>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</si>
  <si>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</si>
  <si>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</si>
  <si>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</si>
  <si>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</si>
  <si>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</si>
  <si>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</si>
  <si>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</si>
  <si>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</si>
  <si>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</si>
  <si>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</si>
  <si>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</si>
  <si>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</si>
  <si>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</si>
  <si>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</si>
  <si>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</si>
  <si>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</si>
  <si>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</si>
  <si>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</si>
  <si>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</si>
  <si>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</si>
  <si>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</si>
  <si>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</si>
  <si>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</si>
  <si>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</si>
  <si>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</si>
  <si>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</si>
  <si>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</si>
  <si>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</si>
  <si>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</si>
  <si>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</si>
  <si>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</si>
  <si>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</si>
  <si>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</si>
  <si>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</si>
  <si>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</si>
  <si>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</si>
  <si>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</si>
  <si>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</si>
  <si>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</si>
  <si>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</si>
  <si>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</si>
  <si>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</si>
  <si>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</si>
  <si>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</si>
  <si>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</si>
  <si>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</si>
  <si>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</si>
  <si>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</si>
  <si>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</si>
  <si>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</si>
  <si>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</si>
  <si>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</si>
  <si>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</si>
  <si>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</si>
  <si>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</si>
  <si>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</si>
  <si>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</si>
  <si>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</si>
  <si>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</si>
  <si>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</si>
  <si>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</si>
  <si>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</si>
  <si>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</si>
  <si>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</si>
  <si>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</si>
  <si>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</si>
  <si>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</si>
  <si>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</si>
  <si>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</si>
  <si>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</si>
  <si>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</si>
  <si>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</si>
  <si>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</si>
  <si>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</si>
  <si>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</si>
  <si>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</si>
  <si>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</si>
  <si>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</si>
  <si>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</si>
  <si>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</si>
  <si>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</si>
  <si>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</si>
  <si>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</si>
  <si>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</si>
  <si>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</si>
  <si>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</si>
  <si>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</si>
  <si>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</si>
  <si>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</si>
  <si>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</si>
  <si>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</si>
  <si>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</si>
  <si>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</si>
  <si>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</si>
  <si>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</si>
  <si>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</si>
  <si>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</si>
  <si>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</si>
  <si>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</si>
  <si>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</si>
  <si>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</si>
  <si>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</si>
  <si>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</si>
  <si>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</si>
  <si>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</si>
  <si>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</si>
  <si>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</si>
  <si>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</si>
  <si>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</si>
  <si>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</si>
  <si>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</si>
  <si>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</si>
  <si>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</si>
  <si>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</si>
  <si>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</si>
  <si>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</si>
  <si>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</si>
  <si>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</si>
  <si>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</si>
  <si>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</si>
  <si>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</si>
  <si>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</si>
  <si>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</si>
  <si>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</si>
  <si>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</si>
  <si>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</si>
  <si>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</si>
  <si>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</si>
  <si>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</si>
  <si>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</si>
  <si>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</si>
  <si>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</si>
  <si>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</si>
  <si>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</si>
  <si>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</si>
  <si>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</si>
  <si>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</si>
  <si>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</si>
  <si>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</si>
  <si>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</si>
  <si>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</si>
  <si>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</si>
  <si>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</si>
  <si>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</si>
  <si>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</si>
  <si>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</si>
  <si>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</si>
  <si>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</si>
  <si>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</si>
  <si>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</si>
  <si>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</si>
  <si>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</si>
  <si>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</si>
  <si>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</si>
  <si>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</si>
  <si>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</si>
  <si>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</si>
  <si>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</si>
  <si>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</si>
  <si>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</si>
  <si>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</si>
  <si>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</si>
  <si>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</si>
  <si>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</si>
  <si>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</si>
  <si>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</si>
  <si>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</si>
  <si>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</si>
  <si>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</si>
  <si>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</si>
  <si>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</si>
  <si>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</si>
  <si>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</si>
  <si>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</si>
  <si>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</si>
  <si>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</si>
  <si>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</si>
  <si>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</si>
  <si>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</si>
  <si>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</si>
  <si>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</si>
  <si>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</si>
  <si>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</si>
  <si>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</si>
  <si>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</si>
  <si>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</si>
  <si>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</si>
  <si>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</si>
  <si>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</si>
  <si>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</si>
  <si>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</si>
  <si>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</si>
  <si>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</si>
  <si>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</si>
  <si>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</si>
  <si>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</si>
  <si>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</si>
  <si>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</si>
  <si>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</si>
  <si>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</si>
  <si>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</si>
  <si>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</si>
  <si>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</si>
  <si>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</si>
  <si>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</si>
  <si>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</si>
  <si>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</si>
  <si>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</si>
  <si>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</si>
  <si>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</si>
  <si>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</si>
  <si>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</si>
  <si>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</si>
  <si>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</si>
  <si>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</si>
  <si>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</si>
  <si>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</si>
  <si>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</si>
  <si>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</si>
  <si>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</si>
  <si>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</si>
  <si>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</si>
  <si>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</si>
  <si>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</si>
  <si>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</si>
  <si>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</si>
  <si>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</si>
  <si>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</si>
  <si>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</si>
  <si>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</si>
  <si>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</si>
  <si>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</si>
  <si>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</si>
  <si>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</si>
  <si>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</si>
  <si>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</si>
  <si>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</si>
  <si>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</si>
  <si>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</si>
  <si>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</si>
  <si>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</si>
  <si>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</si>
  <si>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</si>
  <si>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</si>
  <si>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</si>
  <si>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</si>
  <si>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</si>
  <si>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</si>
  <si>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</si>
  <si>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</si>
  <si>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</si>
  <si>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</si>
  <si>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</si>
  <si>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</si>
  <si>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</si>
  <si>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</si>
  <si>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</si>
  <si>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</si>
  <si>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</si>
  <si>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</si>
  <si>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</si>
  <si>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</si>
  <si>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</si>
  <si>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</si>
  <si>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</si>
  <si>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</si>
  <si>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</si>
  <si>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</si>
  <si>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</si>
  <si>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</si>
  <si>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</si>
  <si>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</si>
  <si>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</si>
  <si>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</si>
  <si>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</si>
  <si>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</si>
  <si>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</si>
  <si>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</si>
  <si>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</si>
  <si>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</si>
  <si>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</si>
  <si>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</si>
  <si>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</si>
  <si>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</si>
  <si>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</si>
  <si>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</si>
  <si>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</si>
  <si>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</si>
  <si>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</si>
  <si>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</si>
  <si>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</si>
  <si>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</si>
  <si>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</si>
  <si>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</si>
  <si>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</si>
  <si>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</si>
  <si>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</si>
  <si>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</si>
  <si>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</si>
  <si>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</si>
  <si>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</si>
  <si>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</si>
  <si>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</si>
  <si>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</si>
  <si>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DRAGUTINA TADIJANOVIĆA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</si>
</sst>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14116652</v>
      </c>
      <c r="D2" s="6">
        <f>'PR-RAS'!E6</f>
        <v>14677316.32</v>
      </c>
      <c r="E2" s="6">
        <v>0</v>
      </c>
      <c r="F2" s="6">
        <v>0</v>
      </c>
      <c r="G2" s="7">
        <f t="shared" ref="G2:G264" si="0">(B2/1000)*(C2*1+D2*2)</f>
        <v>43471.284639999998</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12438148</v>
      </c>
      <c r="D46" s="1">
        <f>'PR-RAS'!E50</f>
        <v>12549067.939999999</v>
      </c>
      <c r="E46" s="1">
        <v>0</v>
      </c>
      <c r="F46" s="1">
        <v>0</v>
      </c>
      <c r="G46" s="2">
        <f t="shared" si="0"/>
        <v>1689132.7745999997</v>
      </c>
      <c r="H46" s="2">
        <f t="shared" si="1"/>
        <v>6.0000000521540642E-2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11455679</v>
      </c>
      <c r="D64" s="1">
        <f>'PR-RAS'!E68</f>
        <v>12123103.139999999</v>
      </c>
      <c r="E64" s="1">
        <v>0</v>
      </c>
      <c r="F64" s="1">
        <v>0</v>
      </c>
      <c r="G64" s="2">
        <f t="shared" si="0"/>
        <v>2249218.7726400001</v>
      </c>
      <c r="H64" s="2">
        <f t="shared" si="1"/>
        <v>0.1399999987334013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11455679</v>
      </c>
      <c r="D65" s="1">
        <f>'PR-RAS'!E69</f>
        <v>12021732.039999999</v>
      </c>
      <c r="E65" s="1">
        <v>0</v>
      </c>
      <c r="F65" s="1">
        <v>0</v>
      </c>
      <c r="G65" s="2">
        <f t="shared" si="0"/>
        <v>2271945.1571200001</v>
      </c>
      <c r="H65" s="2">
        <f t="shared" si="1"/>
        <v>3.9999999105930328E-2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101371.1</v>
      </c>
      <c r="E66" s="1">
        <v>0</v>
      </c>
      <c r="F66" s="1">
        <v>0</v>
      </c>
      <c r="G66" s="2">
        <f t="shared" si="0"/>
        <v>13178.243</v>
      </c>
      <c r="H66" s="2">
        <f t="shared" si="1"/>
        <v>0.10000000000582077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982469</v>
      </c>
      <c r="D70" s="1">
        <f>'PR-RAS'!E74</f>
        <v>425964.79999999999</v>
      </c>
      <c r="E70" s="1">
        <v>0</v>
      </c>
      <c r="F70" s="1">
        <v>0</v>
      </c>
      <c r="G70" s="2">
        <f t="shared" si="0"/>
        <v>126573.50340000002</v>
      </c>
      <c r="H70" s="2">
        <f t="shared" si="1"/>
        <v>0.20000000001164153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982469</v>
      </c>
      <c r="D71" s="1">
        <f>'PR-RAS'!E75</f>
        <v>419641.8</v>
      </c>
      <c r="E71" s="1">
        <v>0</v>
      </c>
      <c r="F71" s="1">
        <v>0</v>
      </c>
      <c r="G71" s="2">
        <f t="shared" si="0"/>
        <v>127522.68200000002</v>
      </c>
      <c r="H71" s="2">
        <f t="shared" si="1"/>
        <v>0.20000000001164153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6323</v>
      </c>
      <c r="E72" s="1">
        <v>0</v>
      </c>
      <c r="F72" s="1">
        <v>0</v>
      </c>
      <c r="G72" s="2">
        <f t="shared" si="0"/>
        <v>897.86599999999987</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2.0699999999999998</v>
      </c>
      <c r="E78" s="1">
        <v>0</v>
      </c>
      <c r="F78" s="1">
        <v>0</v>
      </c>
      <c r="G78" s="2">
        <f t="shared" si="0"/>
        <v>0.54977999999999994</v>
      </c>
      <c r="H78" s="2">
        <f t="shared" si="1"/>
        <v>6.999999999999984E-2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2.0699999999999998</v>
      </c>
      <c r="E79" s="1">
        <v>0</v>
      </c>
      <c r="F79" s="1">
        <v>0</v>
      </c>
      <c r="G79" s="2">
        <f t="shared" si="0"/>
        <v>0.55691999999999997</v>
      </c>
      <c r="H79" s="2">
        <f t="shared" si="1"/>
        <v>6.999999999999984E-2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2.0699999999999998</v>
      </c>
      <c r="E81" s="1">
        <v>0</v>
      </c>
      <c r="F81" s="1">
        <v>0</v>
      </c>
      <c r="G81" s="2">
        <f t="shared" si="0"/>
        <v>0.57120000000000004</v>
      </c>
      <c r="H81" s="2">
        <f t="shared" si="1"/>
        <v>6.999999999999984E-2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310700</v>
      </c>
      <c r="D102" s="1">
        <f>'PR-RAS'!E106</f>
        <v>388781</v>
      </c>
      <c r="E102" s="1">
        <v>0</v>
      </c>
      <c r="F102" s="1">
        <v>0</v>
      </c>
      <c r="G102" s="2">
        <f t="shared" si="0"/>
        <v>109914.46200000001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310700</v>
      </c>
      <c r="D108" s="1">
        <f>'PR-RAS'!E112</f>
        <v>388781</v>
      </c>
      <c r="E108" s="1">
        <v>0</v>
      </c>
      <c r="F108" s="1">
        <v>0</v>
      </c>
      <c r="G108" s="2">
        <f t="shared" si="0"/>
        <v>116444.034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310700</v>
      </c>
      <c r="D113" s="1">
        <f>'PR-RAS'!E117</f>
        <v>388781</v>
      </c>
      <c r="E113" s="1">
        <v>0</v>
      </c>
      <c r="F113" s="1">
        <v>0</v>
      </c>
      <c r="G113" s="2">
        <f t="shared" si="0"/>
        <v>121885.344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17750</v>
      </c>
      <c r="D120" s="1">
        <f>'PR-RAS'!E124</f>
        <v>53950</v>
      </c>
      <c r="E120" s="1">
        <v>0</v>
      </c>
      <c r="F120" s="1">
        <v>0</v>
      </c>
      <c r="G120" s="2">
        <f t="shared" si="0"/>
        <v>14952.349999999999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17750</v>
      </c>
      <c r="D121" s="1">
        <f>'PR-RAS'!E125</f>
        <v>36750</v>
      </c>
      <c r="E121" s="1">
        <v>0</v>
      </c>
      <c r="F121" s="1">
        <v>0</v>
      </c>
      <c r="G121" s="2">
        <f t="shared" si="0"/>
        <v>10950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17750</v>
      </c>
      <c r="D123" s="1">
        <f>'PR-RAS'!E127</f>
        <v>36750</v>
      </c>
      <c r="E123" s="1">
        <v>0</v>
      </c>
      <c r="F123" s="1">
        <v>0</v>
      </c>
      <c r="G123" s="2">
        <f t="shared" si="0"/>
        <v>11132.5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17200</v>
      </c>
      <c r="E124" s="1">
        <v>0</v>
      </c>
      <c r="F124" s="1">
        <v>0</v>
      </c>
      <c r="G124" s="2">
        <f t="shared" si="0"/>
        <v>4231.2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17200</v>
      </c>
      <c r="E125" s="1">
        <v>0</v>
      </c>
      <c r="F125" s="1">
        <v>0</v>
      </c>
      <c r="G125" s="2">
        <f t="shared" si="0"/>
        <v>4265.6000000000004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1350051</v>
      </c>
      <c r="D129" s="1">
        <f>'PR-RAS'!E133</f>
        <v>1685515.31</v>
      </c>
      <c r="E129" s="1">
        <v>0</v>
      </c>
      <c r="F129" s="1">
        <v>0</v>
      </c>
      <c r="G129" s="2">
        <f t="shared" si="0"/>
        <v>604298.44735999999</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1350051</v>
      </c>
      <c r="D130" s="1">
        <f>'PR-RAS'!E134</f>
        <v>1685515.31</v>
      </c>
      <c r="E130" s="1">
        <v>0</v>
      </c>
      <c r="F130" s="1">
        <v>0</v>
      </c>
      <c r="G130" s="2">
        <f t="shared" si="0"/>
        <v>609019.52898000006</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1267864</v>
      </c>
      <c r="D131" s="1">
        <f>'PR-RAS'!E135</f>
        <v>1550714.26</v>
      </c>
      <c r="E131" s="1">
        <v>0</v>
      </c>
      <c r="F131" s="1">
        <v>0</v>
      </c>
      <c r="G131" s="2">
        <f t="shared" si="0"/>
        <v>568008.02759999991</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82187</v>
      </c>
      <c r="D132" s="1">
        <f>'PR-RAS'!E136</f>
        <v>134801.04999999999</v>
      </c>
      <c r="E132" s="1">
        <v>0</v>
      </c>
      <c r="F132" s="1">
        <v>0</v>
      </c>
      <c r="G132" s="2">
        <f t="shared" si="0"/>
        <v>46084.372100000001</v>
      </c>
      <c r="H132" s="2">
        <f t="shared" si="1"/>
        <v>4.9999999988358468E-2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13576685</v>
      </c>
      <c r="D147" s="1">
        <f>'PR-RAS'!E151</f>
        <v>14476057.020000001</v>
      </c>
      <c r="E147" s="1">
        <v>0</v>
      </c>
      <c r="F147" s="1">
        <v>0</v>
      </c>
      <c r="G147" s="2">
        <f t="shared" si="0"/>
        <v>6209204.6598400008</v>
      </c>
      <c r="H147" s="2">
        <f t="shared" si="1"/>
        <v>2.0000001415610313E-2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11124419</v>
      </c>
      <c r="D148" s="1">
        <f>'PR-RAS'!E152</f>
        <v>11871982.110000001</v>
      </c>
      <c r="E148" s="1">
        <v>0</v>
      </c>
      <c r="F148" s="1">
        <v>0</v>
      </c>
      <c r="G148" s="2">
        <f t="shared" si="0"/>
        <v>5125652.3333399994</v>
      </c>
      <c r="H148" s="2">
        <f t="shared" si="1"/>
        <v>0.1100000012665987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9195339</v>
      </c>
      <c r="D149" s="1">
        <f>'PR-RAS'!E153</f>
        <v>9821840.7400000002</v>
      </c>
      <c r="E149" s="1">
        <v>0</v>
      </c>
      <c r="F149" s="1">
        <v>0</v>
      </c>
      <c r="G149" s="2">
        <f t="shared" si="0"/>
        <v>4268175.0310399998</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9195339</v>
      </c>
      <c r="D150" s="1">
        <f>'PR-RAS'!E154</f>
        <v>9821840.7400000002</v>
      </c>
      <c r="E150" s="1">
        <v>0</v>
      </c>
      <c r="F150" s="1">
        <v>0</v>
      </c>
      <c r="G150" s="2">
        <f t="shared" si="0"/>
        <v>4297014.0515200002</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406996</v>
      </c>
      <c r="D154" s="1">
        <f>'PR-RAS'!E158</f>
        <v>429847.55</v>
      </c>
      <c r="E154" s="1">
        <v>0</v>
      </c>
      <c r="F154" s="1">
        <v>0</v>
      </c>
      <c r="G154" s="2">
        <f t="shared" si="0"/>
        <v>193803.7383</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1522084</v>
      </c>
      <c r="D155" s="1">
        <f>'PR-RAS'!E159</f>
        <v>1620293.82</v>
      </c>
      <c r="E155" s="1">
        <v>0</v>
      </c>
      <c r="F155" s="1">
        <v>0</v>
      </c>
      <c r="G155" s="2">
        <f t="shared" si="0"/>
        <v>733451.4325600001</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1519536</v>
      </c>
      <c r="D157" s="1">
        <f>'PR-RAS'!E161</f>
        <v>1617632.47</v>
      </c>
      <c r="E157" s="1">
        <v>0</v>
      </c>
      <c r="F157" s="1">
        <v>0</v>
      </c>
      <c r="G157" s="2">
        <f t="shared" si="0"/>
        <v>741748.94663999986</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2548</v>
      </c>
      <c r="D158" s="1">
        <f>'PR-RAS'!E162</f>
        <v>2661.35</v>
      </c>
      <c r="E158" s="1">
        <v>0</v>
      </c>
      <c r="F158" s="1">
        <v>0</v>
      </c>
      <c r="G158" s="2">
        <f t="shared" si="0"/>
        <v>1235.6999000000001</v>
      </c>
      <c r="H158" s="2">
        <f t="shared" si="1"/>
        <v>0.34999999999990905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2380522</v>
      </c>
      <c r="D159" s="1">
        <f>'PR-RAS'!E163</f>
        <v>2533334.5099999998</v>
      </c>
      <c r="E159" s="1">
        <v>0</v>
      </c>
      <c r="F159" s="1">
        <v>0</v>
      </c>
      <c r="G159" s="2">
        <f t="shared" si="0"/>
        <v>1176656.1811599999</v>
      </c>
      <c r="H159" s="2">
        <f t="shared" si="1"/>
        <v>0.49000000022351742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469474</v>
      </c>
      <c r="D160" s="1">
        <f>'PR-RAS'!E164</f>
        <v>560422.30999999994</v>
      </c>
      <c r="E160" s="1">
        <v>0</v>
      </c>
      <c r="F160" s="1">
        <v>0</v>
      </c>
      <c r="G160" s="2">
        <f t="shared" si="0"/>
        <v>252860.66058</v>
      </c>
      <c r="H160" s="2">
        <f t="shared" si="1"/>
        <v>0.30999999993946403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63472</v>
      </c>
      <c r="D161" s="1">
        <f>'PR-RAS'!E165</f>
        <v>116327.38</v>
      </c>
      <c r="E161" s="1">
        <v>0</v>
      </c>
      <c r="F161" s="1">
        <v>0</v>
      </c>
      <c r="G161" s="2">
        <f t="shared" si="0"/>
        <v>47380.281600000002</v>
      </c>
      <c r="H161" s="2">
        <f t="shared" si="1"/>
        <v>0.38000000000465661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404122</v>
      </c>
      <c r="D162" s="1">
        <f>'PR-RAS'!E166</f>
        <v>433621.6</v>
      </c>
      <c r="E162" s="1">
        <v>0</v>
      </c>
      <c r="F162" s="1">
        <v>0</v>
      </c>
      <c r="G162" s="2">
        <f t="shared" si="0"/>
        <v>204689.7972</v>
      </c>
      <c r="H162" s="2">
        <f t="shared" si="1"/>
        <v>0.40000000002328306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1880</v>
      </c>
      <c r="D163" s="1">
        <f>'PR-RAS'!E167</f>
        <v>10473.33</v>
      </c>
      <c r="E163" s="1">
        <v>0</v>
      </c>
      <c r="F163" s="1">
        <v>0</v>
      </c>
      <c r="G163" s="2">
        <f t="shared" si="0"/>
        <v>3697.9189200000001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1099382</v>
      </c>
      <c r="D165" s="1">
        <f>'PR-RAS'!E169</f>
        <v>1300795.3699999999</v>
      </c>
      <c r="E165" s="1">
        <v>0</v>
      </c>
      <c r="F165" s="1">
        <v>0</v>
      </c>
      <c r="G165" s="2">
        <f t="shared" si="0"/>
        <v>606959.52935999993</v>
      </c>
      <c r="H165" s="2">
        <f t="shared" si="1"/>
        <v>0.36999999987892807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104041</v>
      </c>
      <c r="D166" s="1">
        <f>'PR-RAS'!E170</f>
        <v>91318.83</v>
      </c>
      <c r="E166" s="1">
        <v>0</v>
      </c>
      <c r="F166" s="1">
        <v>0</v>
      </c>
      <c r="G166" s="2">
        <f t="shared" si="0"/>
        <v>47301.978900000009</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492348</v>
      </c>
      <c r="D167" s="1">
        <f>'PR-RAS'!E171</f>
        <v>481168.4</v>
      </c>
      <c r="E167" s="1">
        <v>0</v>
      </c>
      <c r="F167" s="1">
        <v>0</v>
      </c>
      <c r="G167" s="2">
        <f t="shared" si="0"/>
        <v>241477.67680000002</v>
      </c>
      <c r="H167" s="2">
        <f t="shared" si="1"/>
        <v>0.40000000002328306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356927</v>
      </c>
      <c r="D168" s="1">
        <f>'PR-RAS'!E172</f>
        <v>568618.17000000004</v>
      </c>
      <c r="E168" s="1">
        <v>0</v>
      </c>
      <c r="F168" s="1">
        <v>0</v>
      </c>
      <c r="G168" s="2">
        <f t="shared" si="0"/>
        <v>249525.27778000003</v>
      </c>
      <c r="H168" s="2">
        <f t="shared" si="1"/>
        <v>0.17000000004190952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69748</v>
      </c>
      <c r="D169" s="1">
        <f>'PR-RAS'!E173</f>
        <v>100826.73</v>
      </c>
      <c r="E169" s="1">
        <v>0</v>
      </c>
      <c r="F169" s="1">
        <v>0</v>
      </c>
      <c r="G169" s="2">
        <f t="shared" si="0"/>
        <v>45595.44528</v>
      </c>
      <c r="H169" s="2">
        <f t="shared" si="1"/>
        <v>0.27000000000407454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73144</v>
      </c>
      <c r="D170" s="1">
        <f>'PR-RAS'!E174</f>
        <v>57465.24</v>
      </c>
      <c r="E170" s="1">
        <v>0</v>
      </c>
      <c r="F170" s="1">
        <v>0</v>
      </c>
      <c r="G170" s="2">
        <f t="shared" si="0"/>
        <v>31784.58712</v>
      </c>
      <c r="H170" s="2">
        <f t="shared" si="1"/>
        <v>0.23999999999796273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3174</v>
      </c>
      <c r="D172" s="1">
        <f>'PR-RAS'!E176</f>
        <v>1398</v>
      </c>
      <c r="E172" s="1">
        <v>0</v>
      </c>
      <c r="F172" s="1">
        <v>0</v>
      </c>
      <c r="G172" s="2">
        <f t="shared" si="0"/>
        <v>1020.8700000000001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607133</v>
      </c>
      <c r="D173" s="1">
        <f>'PR-RAS'!E177</f>
        <v>461283.37</v>
      </c>
      <c r="E173" s="1">
        <v>0</v>
      </c>
      <c r="F173" s="1">
        <v>0</v>
      </c>
      <c r="G173" s="2">
        <f t="shared" si="0"/>
        <v>263108.35527999996</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372539</v>
      </c>
      <c r="D174" s="1">
        <f>'PR-RAS'!E178</f>
        <v>205818.4</v>
      </c>
      <c r="E174" s="1">
        <v>0</v>
      </c>
      <c r="F174" s="1">
        <v>0</v>
      </c>
      <c r="G174" s="2">
        <f t="shared" si="0"/>
        <v>135662.41339999999</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3818</v>
      </c>
      <c r="D175" s="1">
        <f>'PR-RAS'!E179</f>
        <v>23689.93</v>
      </c>
      <c r="E175" s="1">
        <v>0</v>
      </c>
      <c r="F175" s="1">
        <v>0</v>
      </c>
      <c r="G175" s="2">
        <f t="shared" si="0"/>
        <v>8908.4276399999999</v>
      </c>
      <c r="H175" s="2">
        <f t="shared" si="1"/>
        <v>6.9999999999708962E-2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23095</v>
      </c>
      <c r="D176" s="1">
        <f>'PR-RAS'!E180</f>
        <v>8000</v>
      </c>
      <c r="E176" s="1">
        <v>0</v>
      </c>
      <c r="F176" s="1">
        <v>0</v>
      </c>
      <c r="G176" s="2">
        <f t="shared" si="0"/>
        <v>6841.625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39480</v>
      </c>
      <c r="D177" s="1">
        <f>'PR-RAS'!E181</f>
        <v>42512.87</v>
      </c>
      <c r="E177" s="1">
        <v>0</v>
      </c>
      <c r="F177" s="1">
        <v>0</v>
      </c>
      <c r="G177" s="2">
        <f t="shared" si="0"/>
        <v>21913.01024</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32400</v>
      </c>
      <c r="D178" s="1">
        <f>'PR-RAS'!E182</f>
        <v>40700</v>
      </c>
      <c r="E178" s="1">
        <v>0</v>
      </c>
      <c r="F178" s="1">
        <v>0</v>
      </c>
      <c r="G178" s="2">
        <f t="shared" si="0"/>
        <v>20142.599999999999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25105</v>
      </c>
      <c r="D179" s="1">
        <f>'PR-RAS'!E183</f>
        <v>46390.5</v>
      </c>
      <c r="E179" s="1">
        <v>0</v>
      </c>
      <c r="F179" s="1">
        <v>0</v>
      </c>
      <c r="G179" s="2">
        <f t="shared" si="0"/>
        <v>20983.707999999999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60173</v>
      </c>
      <c r="D180" s="1">
        <f>'PR-RAS'!E184</f>
        <v>37865.160000000003</v>
      </c>
      <c r="E180" s="1">
        <v>0</v>
      </c>
      <c r="F180" s="1">
        <v>0</v>
      </c>
      <c r="G180" s="2">
        <f t="shared" si="0"/>
        <v>24326.69428</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19908</v>
      </c>
      <c r="D181" s="1">
        <f>'PR-RAS'!E185</f>
        <v>14201.25</v>
      </c>
      <c r="E181" s="1">
        <v>0</v>
      </c>
      <c r="F181" s="1">
        <v>0</v>
      </c>
      <c r="G181" s="2">
        <f t="shared" si="0"/>
        <v>8695.89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30615</v>
      </c>
      <c r="D182" s="1">
        <f>'PR-RAS'!E186</f>
        <v>42105.26</v>
      </c>
      <c r="E182" s="1">
        <v>0</v>
      </c>
      <c r="F182" s="1">
        <v>0</v>
      </c>
      <c r="G182" s="2">
        <f t="shared" si="0"/>
        <v>20783.419119999999</v>
      </c>
      <c r="H182" s="2">
        <f t="shared" si="1"/>
        <v>0.26000000000203727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204533</v>
      </c>
      <c r="D184" s="1">
        <f>'PR-RAS'!E188</f>
        <v>210833.46</v>
      </c>
      <c r="E184" s="1">
        <v>0</v>
      </c>
      <c r="F184" s="1">
        <v>0</v>
      </c>
      <c r="G184" s="2">
        <f t="shared" si="0"/>
        <v>114594.58535999998</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15585</v>
      </c>
      <c r="D186" s="1">
        <f>'PR-RAS'!E190</f>
        <v>15380.79</v>
      </c>
      <c r="E186" s="1">
        <v>0</v>
      </c>
      <c r="F186" s="1">
        <v>0</v>
      </c>
      <c r="G186" s="2">
        <f t="shared" si="0"/>
        <v>8574.1172999999999</v>
      </c>
      <c r="H186" s="2">
        <f t="shared" si="1"/>
        <v>0.20999999999912689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19202</v>
      </c>
      <c r="D187" s="1">
        <f>'PR-RAS'!E191</f>
        <v>23396.6</v>
      </c>
      <c r="E187" s="1">
        <v>0</v>
      </c>
      <c r="F187" s="1">
        <v>0</v>
      </c>
      <c r="G187" s="2">
        <f t="shared" si="0"/>
        <v>12275.107199999999</v>
      </c>
      <c r="H187" s="2">
        <f t="shared" si="1"/>
        <v>0.40000000000145519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2300</v>
      </c>
      <c r="D188" s="1">
        <f>'PR-RAS'!E192</f>
        <v>11440</v>
      </c>
      <c r="E188" s="1">
        <v>0</v>
      </c>
      <c r="F188" s="1">
        <v>0</v>
      </c>
      <c r="G188" s="2">
        <f t="shared" si="0"/>
        <v>4708.66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37625</v>
      </c>
      <c r="D189" s="1">
        <f>'PR-RAS'!E193</f>
        <v>28641.98</v>
      </c>
      <c r="E189" s="1">
        <v>0</v>
      </c>
      <c r="F189" s="1">
        <v>0</v>
      </c>
      <c r="G189" s="2">
        <f t="shared" si="0"/>
        <v>17842.884479999997</v>
      </c>
      <c r="H189" s="2">
        <f t="shared" si="1"/>
        <v>2.0000000000436557E-2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88750</v>
      </c>
      <c r="D190" s="1">
        <f>'PR-RAS'!E194</f>
        <v>90156.75</v>
      </c>
      <c r="E190" s="1">
        <v>0</v>
      </c>
      <c r="F190" s="1">
        <v>0</v>
      </c>
      <c r="G190" s="2">
        <f t="shared" si="0"/>
        <v>50853.001499999998</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41071</v>
      </c>
      <c r="D191" s="1">
        <f>'PR-RAS'!E195</f>
        <v>41817.339999999997</v>
      </c>
      <c r="E191" s="1">
        <v>0</v>
      </c>
      <c r="F191" s="1">
        <v>0</v>
      </c>
      <c r="G191" s="2">
        <f t="shared" si="0"/>
        <v>23694.0792</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67294</v>
      </c>
      <c r="D192" s="1">
        <f>'PR-RAS'!E196</f>
        <v>70740.399999999994</v>
      </c>
      <c r="E192" s="1">
        <v>0</v>
      </c>
      <c r="F192" s="1">
        <v>0</v>
      </c>
      <c r="G192" s="2">
        <f t="shared" si="0"/>
        <v>39875.986799999999</v>
      </c>
      <c r="H192" s="2">
        <f t="shared" si="1"/>
        <v>0.39999999999417923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67294</v>
      </c>
      <c r="D206" s="1">
        <f>'PR-RAS'!E210</f>
        <v>70740.399999999994</v>
      </c>
      <c r="E206" s="1">
        <v>0</v>
      </c>
      <c r="F206" s="1">
        <v>0</v>
      </c>
      <c r="G206" s="2">
        <f t="shared" si="0"/>
        <v>42798.833999999995</v>
      </c>
      <c r="H206" s="2">
        <f t="shared" si="1"/>
        <v>0.39999999999417923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10244</v>
      </c>
      <c r="D207" s="1">
        <f>'PR-RAS'!E211</f>
        <v>9022.11</v>
      </c>
      <c r="E207" s="1">
        <v>0</v>
      </c>
      <c r="F207" s="1">
        <v>0</v>
      </c>
      <c r="G207" s="2">
        <f t="shared" si="0"/>
        <v>5827.3733199999997</v>
      </c>
      <c r="H207" s="2">
        <f t="shared" si="1"/>
        <v>0.11000000000058208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1143</v>
      </c>
      <c r="D208" s="1">
        <f>'PR-RAS'!E212</f>
        <v>0</v>
      </c>
      <c r="E208" s="1">
        <v>0</v>
      </c>
      <c r="F208" s="1">
        <v>0</v>
      </c>
      <c r="G208" s="2">
        <f t="shared" si="0"/>
        <v>236.601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55907</v>
      </c>
      <c r="D209" s="1">
        <f>'PR-RAS'!E213</f>
        <v>61718.29</v>
      </c>
      <c r="E209" s="1">
        <v>0</v>
      </c>
      <c r="F209" s="1">
        <v>0</v>
      </c>
      <c r="G209" s="2">
        <f t="shared" si="0"/>
        <v>37303.464639999998</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4450</v>
      </c>
      <c r="D248" s="1">
        <f>'PR-RAS'!E252</f>
        <v>0</v>
      </c>
      <c r="E248" s="1">
        <v>0</v>
      </c>
      <c r="F248" s="1">
        <v>0</v>
      </c>
      <c r="G248" s="2">
        <f t="shared" si="0"/>
        <v>1099.1500000000001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4450</v>
      </c>
      <c r="D255" s="1">
        <f>'PR-RAS'!E259</f>
        <v>0</v>
      </c>
      <c r="E255" s="1">
        <v>0</v>
      </c>
      <c r="F255" s="1">
        <v>0</v>
      </c>
      <c r="G255" s="2">
        <f t="shared" si="0"/>
        <v>1130.3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4450</v>
      </c>
      <c r="D256" s="1">
        <f>'PR-RAS'!E260</f>
        <v>0</v>
      </c>
      <c r="E256" s="1">
        <v>0</v>
      </c>
      <c r="F256" s="1">
        <v>0</v>
      </c>
      <c r="G256" s="2">
        <f t="shared" si="0"/>
        <v>1134.75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13576685</v>
      </c>
      <c r="D285" s="1">
        <f>'PR-RAS'!E289</f>
        <v>14476057.020000001</v>
      </c>
      <c r="E285" s="1">
        <v>0</v>
      </c>
      <c r="F285" s="1">
        <v>0</v>
      </c>
      <c r="G285" s="2">
        <f t="shared" si="8"/>
        <v>12078178.92736</v>
      </c>
      <c r="H285" s="2">
        <f t="shared" si="9"/>
        <v>2.0000001415610313E-2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539967</v>
      </c>
      <c r="D286" s="1">
        <f>'PR-RAS'!E290</f>
        <v>201259.29999999888</v>
      </c>
      <c r="E286" s="1">
        <v>0</v>
      </c>
      <c r="F286" s="1">
        <v>0</v>
      </c>
      <c r="G286" s="2">
        <f t="shared" si="8"/>
        <v>268608.39599999937</v>
      </c>
      <c r="H286" s="2">
        <f t="shared" si="9"/>
        <v>0.29999999888241291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1700009</v>
      </c>
      <c r="D288" s="1">
        <f>'PR-RAS'!E292</f>
        <v>2239975.96</v>
      </c>
      <c r="E288" s="1">
        <v>0</v>
      </c>
      <c r="F288" s="1">
        <v>0</v>
      </c>
      <c r="G288" s="2">
        <f t="shared" si="8"/>
        <v>1773648.7840399998</v>
      </c>
      <c r="H288" s="2">
        <f t="shared" si="9"/>
        <v>4.0000000037252903E-2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109711</v>
      </c>
      <c r="D290" s="1">
        <f>'PR-RAS'!E294</f>
        <v>97063.01</v>
      </c>
      <c r="E290" s="1">
        <v>0</v>
      </c>
      <c r="F290" s="1">
        <v>0</v>
      </c>
      <c r="G290" s="2">
        <f t="shared" si="8"/>
        <v>87808.898780000003</v>
      </c>
      <c r="H290" s="2">
        <f t="shared" si="9"/>
        <v>9.9999999947613105E-3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2250</v>
      </c>
      <c r="D291" s="1">
        <f>'PR-RAS'!E295</f>
        <v>0</v>
      </c>
      <c r="E291" s="1">
        <v>0</v>
      </c>
      <c r="F291" s="1">
        <v>0</v>
      </c>
      <c r="G291" s="2">
        <f t="shared" si="8"/>
        <v>652.5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237613</v>
      </c>
      <c r="D345" s="1">
        <f>'PR-RAS'!E350</f>
        <v>242495.15</v>
      </c>
      <c r="E345" s="1">
        <v>0</v>
      </c>
      <c r="F345" s="1">
        <v>0</v>
      </c>
      <c r="G345" s="2">
        <f t="shared" si="8"/>
        <v>248575.53519999998</v>
      </c>
      <c r="H345" s="2">
        <f t="shared" si="9"/>
        <v>0.14999999999417923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208122</v>
      </c>
      <c r="D358" s="1">
        <f>'PR-RAS'!E363</f>
        <v>175855.15</v>
      </c>
      <c r="E358" s="1">
        <v>0</v>
      </c>
      <c r="F358" s="1">
        <v>0</v>
      </c>
      <c r="G358" s="2">
        <f t="shared" si="8"/>
        <v>199860.1311</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73243</v>
      </c>
      <c r="D364" s="1">
        <f>'PR-RAS'!E369</f>
        <v>73378.92</v>
      </c>
      <c r="E364" s="1">
        <v>0</v>
      </c>
      <c r="F364" s="1">
        <v>0</v>
      </c>
      <c r="G364" s="2">
        <f t="shared" si="8"/>
        <v>79860.304919999995</v>
      </c>
      <c r="H364" s="2">
        <f t="shared" si="9"/>
        <v>8.000000000174623E-2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23171</v>
      </c>
      <c r="D365" s="1">
        <f>'PR-RAS'!E370</f>
        <v>51151</v>
      </c>
      <c r="E365" s="1">
        <v>0</v>
      </c>
      <c r="F365" s="1">
        <v>0</v>
      </c>
      <c r="G365" s="2">
        <f t="shared" si="8"/>
        <v>45672.171999999999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22227.919999999998</v>
      </c>
      <c r="E366" s="1">
        <v>0</v>
      </c>
      <c r="F366" s="1">
        <v>0</v>
      </c>
      <c r="G366" s="2">
        <f t="shared" si="8"/>
        <v>16226.381599999999</v>
      </c>
      <c r="H366" s="2">
        <f t="shared" si="9"/>
        <v>8.000000000174623E-2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21502</v>
      </c>
      <c r="D370" s="1">
        <f>'PR-RAS'!E375</f>
        <v>0</v>
      </c>
      <c r="E370" s="1">
        <v>0</v>
      </c>
      <c r="F370" s="1">
        <v>0</v>
      </c>
      <c r="G370" s="2">
        <f t="shared" si="8"/>
        <v>7934.2380000000003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28570</v>
      </c>
      <c r="D371" s="1">
        <f>'PR-RAS'!E376</f>
        <v>0</v>
      </c>
      <c r="E371" s="1">
        <v>0</v>
      </c>
      <c r="F371" s="1">
        <v>0</v>
      </c>
      <c r="G371" s="2">
        <f t="shared" si="8"/>
        <v>10570.9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134879</v>
      </c>
      <c r="D378" s="1">
        <f>'PR-RAS'!E383</f>
        <v>102476.23</v>
      </c>
      <c r="E378" s="1">
        <v>0</v>
      </c>
      <c r="F378" s="1">
        <v>0</v>
      </c>
      <c r="G378" s="2">
        <f t="shared" si="8"/>
        <v>128116.46041999999</v>
      </c>
      <c r="H378" s="2">
        <f t="shared" si="9"/>
        <v>0.22999999999592546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134879</v>
      </c>
      <c r="D379" s="1">
        <f>'PR-RAS'!E384</f>
        <v>102476.23</v>
      </c>
      <c r="E379" s="1">
        <v>0</v>
      </c>
      <c r="F379" s="1">
        <v>0</v>
      </c>
      <c r="G379" s="2">
        <f t="shared" si="8"/>
        <v>128456.29187999999</v>
      </c>
      <c r="H379" s="2">
        <f t="shared" si="9"/>
        <v>0.22999999999592546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29491</v>
      </c>
      <c r="D397" s="1">
        <f>'PR-RAS'!E402</f>
        <v>66640</v>
      </c>
      <c r="E397" s="1">
        <v>0</v>
      </c>
      <c r="F397" s="1">
        <v>0</v>
      </c>
      <c r="G397" s="2">
        <f t="shared" si="8"/>
        <v>64457.316000000006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29491</v>
      </c>
      <c r="D398" s="1">
        <f>'PR-RAS'!E403</f>
        <v>0</v>
      </c>
      <c r="E398" s="1">
        <v>0</v>
      </c>
      <c r="F398" s="1">
        <v>0</v>
      </c>
      <c r="G398" s="2">
        <f t="shared" si="8"/>
        <v>11707.927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66640</v>
      </c>
      <c r="E399" s="1">
        <v>0</v>
      </c>
      <c r="F399" s="1">
        <v>0</v>
      </c>
      <c r="G399" s="2">
        <f t="shared" si="8"/>
        <v>53045.440000000002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237613</v>
      </c>
      <c r="D403" s="1">
        <f>'PR-RAS'!E408</f>
        <v>242495.15</v>
      </c>
      <c r="E403" s="1">
        <v>0</v>
      </c>
      <c r="F403" s="1">
        <v>0</v>
      </c>
      <c r="G403" s="2">
        <f t="shared" si="8"/>
        <v>290486.52660000004</v>
      </c>
      <c r="H403" s="2">
        <f t="shared" si="9"/>
        <v>0.14999999999417923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1791744</v>
      </c>
      <c r="D405" s="1">
        <f>'PR-RAS'!E410</f>
        <v>2029356.66</v>
      </c>
      <c r="E405" s="1">
        <v>0</v>
      </c>
      <c r="F405" s="1">
        <v>0</v>
      </c>
      <c r="G405" s="2">
        <f t="shared" si="8"/>
        <v>2363584.7572800005</v>
      </c>
      <c r="H405" s="2">
        <f t="shared" si="9"/>
        <v>0.34000000008381903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14116652</v>
      </c>
      <c r="D407" s="1">
        <f>'PR-RAS'!E412</f>
        <v>14677316.32</v>
      </c>
      <c r="E407" s="1">
        <v>0</v>
      </c>
      <c r="F407" s="1">
        <v>0</v>
      </c>
      <c r="G407" s="2">
        <f t="shared" si="8"/>
        <v>17649341.563840002</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13814298</v>
      </c>
      <c r="D408" s="1">
        <f>'PR-RAS'!E413</f>
        <v>14718552.170000002</v>
      </c>
      <c r="E408" s="1">
        <v>0</v>
      </c>
      <c r="F408" s="1">
        <v>0</v>
      </c>
      <c r="G408" s="2">
        <f t="shared" si="8"/>
        <v>17603320.752379999</v>
      </c>
      <c r="H408" s="2">
        <f t="shared" si="9"/>
        <v>0.17000000178813934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302354</v>
      </c>
      <c r="D409" s="1">
        <f>'PR-RAS'!E414</f>
        <v>0</v>
      </c>
      <c r="E409" s="1">
        <v>0</v>
      </c>
      <c r="F409" s="1">
        <v>0</v>
      </c>
      <c r="G409" s="2">
        <f t="shared" si="8"/>
        <v>123360.43199999999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41235.85000000149</v>
      </c>
      <c r="E410" s="1">
        <v>0</v>
      </c>
      <c r="F410" s="1">
        <v>0</v>
      </c>
      <c r="G410" s="2">
        <f t="shared" si="8"/>
        <v>33730.925300001218</v>
      </c>
      <c r="H410" s="2">
        <f t="shared" si="9"/>
        <v>0.14999999850988388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210619.30000000005</v>
      </c>
      <c r="E411" s="1">
        <v>0</v>
      </c>
      <c r="F411" s="1">
        <v>0</v>
      </c>
      <c r="G411" s="2">
        <f t="shared" si="8"/>
        <v>172707.82600000003</v>
      </c>
      <c r="H411" s="2">
        <f t="shared" si="9"/>
        <v>0.30000000004656613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91735</v>
      </c>
      <c r="D412" s="1">
        <f>'PR-RAS'!E417</f>
        <v>0</v>
      </c>
      <c r="E412" s="1">
        <v>0</v>
      </c>
      <c r="F412" s="1">
        <v>0</v>
      </c>
      <c r="G412" s="2">
        <f t="shared" si="8"/>
        <v>37703.084999999999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109711</v>
      </c>
      <c r="D413" s="1">
        <f>'PR-RAS'!E418</f>
        <v>97063.01</v>
      </c>
      <c r="E413" s="1">
        <v>0</v>
      </c>
      <c r="F413" s="1">
        <v>0</v>
      </c>
      <c r="G413" s="2">
        <f t="shared" si="8"/>
        <v>125180.85224000001</v>
      </c>
      <c r="H413" s="2">
        <f t="shared" si="9"/>
        <v>9.9999999947613105E-3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14116652</v>
      </c>
      <c r="D633" s="1">
        <f>'PR-RAS'!E639</f>
        <v>14677316.32</v>
      </c>
      <c r="E633" s="1">
        <v>0</v>
      </c>
      <c r="F633" s="1">
        <v>0</v>
      </c>
      <c r="G633" s="2">
        <f t="shared" si="10"/>
        <v>27473851.892480001</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13814298</v>
      </c>
      <c r="D634" s="1">
        <f>'PR-RAS'!E640</f>
        <v>14718552.170000002</v>
      </c>
      <c r="E634" s="1">
        <v>0</v>
      </c>
      <c r="F634" s="1">
        <v>0</v>
      </c>
      <c r="G634" s="2">
        <f t="shared" si="10"/>
        <v>27378137.681220002</v>
      </c>
      <c r="H634" s="2">
        <f t="shared" si="11"/>
        <v>0.17000000178813934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302354</v>
      </c>
      <c r="D635" s="1">
        <f>'PR-RAS'!E641</f>
        <v>0</v>
      </c>
      <c r="E635" s="1">
        <v>0</v>
      </c>
      <c r="F635" s="1">
        <v>0</v>
      </c>
      <c r="G635" s="2">
        <f t="shared" si="10"/>
        <v>191692.43600000002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41235.85000000149</v>
      </c>
      <c r="E636" s="1">
        <v>0</v>
      </c>
      <c r="F636" s="1">
        <v>0</v>
      </c>
      <c r="G636" s="2">
        <f t="shared" si="10"/>
        <v>52369.529500001896</v>
      </c>
      <c r="H636" s="2">
        <f t="shared" si="11"/>
        <v>0.14999999850988388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210619.30000000005</v>
      </c>
      <c r="E637" s="1">
        <v>0</v>
      </c>
      <c r="F637" s="1">
        <v>0</v>
      </c>
      <c r="G637" s="2">
        <f t="shared" si="10"/>
        <v>267907.74960000004</v>
      </c>
      <c r="H637" s="2">
        <f t="shared" si="11"/>
        <v>0.30000000004656613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91735</v>
      </c>
      <c r="D638" s="1">
        <f>'PR-RAS'!E644</f>
        <v>0</v>
      </c>
      <c r="E638" s="1">
        <v>0</v>
      </c>
      <c r="F638" s="1">
        <v>0</v>
      </c>
      <c r="G638" s="2">
        <f t="shared" si="10"/>
        <v>58435.195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210619</v>
      </c>
      <c r="D639" s="1">
        <f>'PR-RAS'!E645</f>
        <v>169383.44999999856</v>
      </c>
      <c r="E639" s="1">
        <v>0</v>
      </c>
      <c r="F639" s="1">
        <v>0</v>
      </c>
      <c r="G639" s="2">
        <f t="shared" si="10"/>
        <v>350508.20419999817</v>
      </c>
      <c r="H639" s="2">
        <f t="shared" si="11"/>
        <v>0.44999999855645001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955725</v>
      </c>
      <c r="D641" s="1">
        <f>'PR-RAS'!E647</f>
        <v>1006326.28</v>
      </c>
      <c r="E641" s="1">
        <v>0</v>
      </c>
      <c r="F641" s="1">
        <v>0</v>
      </c>
      <c r="G641" s="2">
        <f t="shared" si="10"/>
        <v>1899761.6384000001</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615125</v>
      </c>
      <c r="D642" s="1">
        <f>'PR-RAS'!E649</f>
        <v>293609.34999999998</v>
      </c>
      <c r="E642" s="1">
        <v>0</v>
      </c>
      <c r="F642" s="1">
        <v>0</v>
      </c>
      <c r="G642" s="2">
        <f t="shared" si="10"/>
        <v>770702.31169999996</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2206903</v>
      </c>
      <c r="D643" s="1">
        <f>'PR-RAS'!E650</f>
        <v>2473056.15</v>
      </c>
      <c r="E643" s="1">
        <v>0</v>
      </c>
      <c r="F643" s="1">
        <v>0</v>
      </c>
      <c r="G643" s="2">
        <f t="shared" si="10"/>
        <v>4592235.8225999996</v>
      </c>
      <c r="H643" s="2">
        <f t="shared" si="1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2528419</v>
      </c>
      <c r="D644" s="1">
        <f>'PR-RAS'!E651</f>
        <v>2503001.46</v>
      </c>
      <c r="E644" s="1">
        <v>0</v>
      </c>
      <c r="F644" s="1">
        <v>0</v>
      </c>
      <c r="G644" s="2">
        <f t="shared" si="10"/>
        <v>4844633.2945600003</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293609</v>
      </c>
      <c r="D645" s="1">
        <f>'PR-RAS'!E652</f>
        <v>263664.04000000004</v>
      </c>
      <c r="E645" s="1">
        <v>0</v>
      </c>
      <c r="F645" s="1">
        <v>0</v>
      </c>
      <c r="G645" s="2">
        <f t="shared" si="10"/>
        <v>528683.47952000005</v>
      </c>
      <c r="H645" s="2">
        <f t="shared" si="11"/>
        <v>4.0000000037252903E-2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v>
      </c>
      <c r="D647" s="1">
        <f>'PR-RAS'!E654</f>
        <v>100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100</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11411300</v>
      </c>
      <c r="D668" s="1">
        <f>'PR-RAS'!E675</f>
        <v>12012324.539999999</v>
      </c>
      <c r="E668" s="1">
        <v>0</v>
      </c>
      <c r="F668" s="1">
        <v>0</v>
      </c>
      <c r="G668" s="2">
        <f t="shared" si="10"/>
        <v>23635778.036359999</v>
      </c>
      <c r="H668" s="2">
        <f t="shared" si="11"/>
        <v>0.46000000089406967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44379</v>
      </c>
      <c r="D669" s="1">
        <f>'PR-RAS'!E676</f>
        <v>9407.5</v>
      </c>
      <c r="E669" s="1">
        <v>0</v>
      </c>
      <c r="F669" s="1">
        <v>0</v>
      </c>
      <c r="G669" s="2">
        <f t="shared" si="10"/>
        <v>42213.592000000004</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101371.1</v>
      </c>
      <c r="E671" s="1">
        <v>0</v>
      </c>
      <c r="F671" s="1">
        <v>0</v>
      </c>
      <c r="G671" s="2">
        <f t="shared" si="10"/>
        <v>135837.274</v>
      </c>
      <c r="H671" s="2">
        <f t="shared" si="11"/>
        <v>0.10000000000582077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982469</v>
      </c>
      <c r="D687" s="1">
        <f>'PR-RAS'!E694</f>
        <v>419641.8</v>
      </c>
      <c r="E687" s="1">
        <v>0</v>
      </c>
      <c r="F687" s="1">
        <v>0</v>
      </c>
      <c r="G687" s="2">
        <f t="shared" si="10"/>
        <v>1249722.2836000002</v>
      </c>
      <c r="H687" s="2">
        <f t="shared" si="11"/>
        <v>0.20000000001164153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6323</v>
      </c>
      <c r="E691" s="1">
        <v>0</v>
      </c>
      <c r="F691" s="1">
        <v>0</v>
      </c>
      <c r="G691" s="2">
        <f t="shared" si="10"/>
        <v>8725.74</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310700</v>
      </c>
      <c r="D703" s="1">
        <f>'PR-RAS'!E710</f>
        <v>387429</v>
      </c>
      <c r="E703" s="1">
        <v>0</v>
      </c>
      <c r="F703" s="1">
        <v>0</v>
      </c>
      <c r="G703" s="2">
        <f t="shared" si="10"/>
        <v>762061.7159999999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14616</v>
      </c>
      <c r="D709" s="1">
        <f>'PR-RAS'!E716</f>
        <v>0</v>
      </c>
      <c r="E709" s="1">
        <v>0</v>
      </c>
      <c r="F709" s="1">
        <v>0</v>
      </c>
      <c r="G709" s="2">
        <f t="shared" si="10"/>
        <v>10348.127999999999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18473</v>
      </c>
      <c r="D710" s="1">
        <f>'PR-RAS'!E717</f>
        <v>44157.89</v>
      </c>
      <c r="E710" s="1">
        <v>0</v>
      </c>
      <c r="F710" s="1">
        <v>0</v>
      </c>
      <c r="G710" s="2">
        <f t="shared" si="10"/>
        <v>75713.245020000002</v>
      </c>
      <c r="H710" s="2">
        <f t="shared" si="11"/>
        <v>0.11000000000058208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404122</v>
      </c>
      <c r="D711" s="1">
        <f>'PR-RAS'!E718</f>
        <v>433621.6</v>
      </c>
      <c r="E711" s="1">
        <v>0</v>
      </c>
      <c r="F711" s="1">
        <v>0</v>
      </c>
      <c r="G711" s="2">
        <f t="shared" si="10"/>
        <v>902669.2919999999</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15000</v>
      </c>
      <c r="D713" s="1">
        <f>'PR-RAS'!E720</f>
        <v>36335</v>
      </c>
      <c r="E713" s="1">
        <v>0</v>
      </c>
      <c r="F713" s="1">
        <v>0</v>
      </c>
      <c r="G713" s="2">
        <f t="shared" si="10"/>
        <v>62421.039999999994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2692</v>
      </c>
      <c r="D714" s="1">
        <f>'PR-RAS'!E721</f>
        <v>0</v>
      </c>
      <c r="E714" s="1">
        <v>0</v>
      </c>
      <c r="F714" s="1">
        <v>0</v>
      </c>
      <c r="G714" s="2">
        <f t="shared" si="10"/>
        <v>1919.396</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23974</v>
      </c>
      <c r="D715" s="1">
        <f>'PR-RAS'!E722</f>
        <v>31552.66</v>
      </c>
      <c r="E715" s="1">
        <v>0</v>
      </c>
      <c r="F715" s="1">
        <v>0</v>
      </c>
      <c r="G715" s="2">
        <f t="shared" si="10"/>
        <v>62174.634480000001</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21469</v>
      </c>
      <c r="D716" s="1">
        <f>'PR-RAS'!E723</f>
        <v>0</v>
      </c>
      <c r="E716" s="1">
        <v>0</v>
      </c>
      <c r="F716" s="1">
        <v>0</v>
      </c>
      <c r="G716" s="2">
        <f t="shared" si="10"/>
        <v>15350.334999999999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4450</v>
      </c>
      <c r="D816" s="1">
        <f>'PR-RAS'!E823</f>
        <v>0</v>
      </c>
      <c r="E816" s="1">
        <v>0</v>
      </c>
      <c r="F816" s="1">
        <v>0</v>
      </c>
      <c r="G816" s="2">
        <f t="shared" si="18"/>
        <v>3626.7499999999995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15400351</v>
      </c>
      <c r="D984" s="6">
        <f>BILANCA!E6</f>
        <v>15264869.160000002</v>
      </c>
      <c r="E984" s="6">
        <v>0</v>
      </c>
      <c r="F984" s="6">
        <v>0</v>
      </c>
      <c r="G984" s="7">
        <f t="shared" ref="G984:G1241" si="22">B984/1000*C984+B984/500*D984</f>
        <v>45930.089320000006</v>
      </c>
      <c r="H984" s="7">
        <f t="shared" si="19"/>
        <v>0.16000000201165676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13923685</v>
      </c>
      <c r="D985" s="1">
        <f>BILANCA!E7</f>
        <v>13727353.830000002</v>
      </c>
      <c r="E985" s="1">
        <v>0</v>
      </c>
      <c r="F985" s="1">
        <v>0</v>
      </c>
      <c r="G985" s="2">
        <f t="shared" si="22"/>
        <v>82756.78532000001</v>
      </c>
      <c r="H985" s="2">
        <f t="shared" si="19"/>
        <v>0.16999999806284904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1500750</v>
      </c>
      <c r="D986" s="1">
        <f>BILANCA!E8</f>
        <v>1500750</v>
      </c>
      <c r="E986" s="1">
        <v>0</v>
      </c>
      <c r="F986" s="1">
        <v>0</v>
      </c>
      <c r="G986" s="2">
        <f t="shared" si="22"/>
        <v>13506.75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1500750</v>
      </c>
      <c r="D987" s="1">
        <f>BILANCA!E9</f>
        <v>1500750</v>
      </c>
      <c r="E987" s="1">
        <v>0</v>
      </c>
      <c r="F987" s="1">
        <v>0</v>
      </c>
      <c r="G987" s="2">
        <f t="shared" si="22"/>
        <v>18009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12422935</v>
      </c>
      <c r="D990" s="1">
        <f>BILANCA!E12</f>
        <v>12226603.830000002</v>
      </c>
      <c r="E990" s="1">
        <v>0</v>
      </c>
      <c r="F990" s="1">
        <v>0</v>
      </c>
      <c r="G990" s="2">
        <f t="shared" si="22"/>
        <v>258132.99862000003</v>
      </c>
      <c r="H990" s="2">
        <f t="shared" si="19"/>
        <v>0.16999999806284904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11843148</v>
      </c>
      <c r="D991" s="1">
        <f>BILANCA!E13</f>
        <v>11718239.450000001</v>
      </c>
      <c r="E991" s="1">
        <v>0</v>
      </c>
      <c r="F991" s="1">
        <v>0</v>
      </c>
      <c r="G991" s="2">
        <f t="shared" si="22"/>
        <v>282237.01520000002</v>
      </c>
      <c r="H991" s="2">
        <f t="shared" si="19"/>
        <v>0.45000000111758709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15150905</v>
      </c>
      <c r="D993" s="1">
        <f>BILANCA!E15</f>
        <v>15150905.300000001</v>
      </c>
      <c r="E993" s="1">
        <v>0</v>
      </c>
      <c r="F993" s="1">
        <v>0</v>
      </c>
      <c r="G993" s="2">
        <f t="shared" si="22"/>
        <v>454527.15600000008</v>
      </c>
      <c r="H993" s="2">
        <f t="shared" si="19"/>
        <v>0.30000000074505806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167414</v>
      </c>
      <c r="D995" s="1">
        <f>BILANCA!E17</f>
        <v>234054.33</v>
      </c>
      <c r="E995" s="1">
        <v>0</v>
      </c>
      <c r="F995" s="1">
        <v>0</v>
      </c>
      <c r="G995" s="2">
        <f t="shared" si="22"/>
        <v>7626.2719199999992</v>
      </c>
      <c r="H995" s="2">
        <f t="shared" si="19"/>
        <v>0.32999999998719431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3475171</v>
      </c>
      <c r="D996" s="1">
        <f>BILANCA!E18</f>
        <v>3666720.18</v>
      </c>
      <c r="E996" s="1">
        <v>0</v>
      </c>
      <c r="F996" s="1">
        <v>0</v>
      </c>
      <c r="G996" s="2">
        <f t="shared" si="22"/>
        <v>140511.94767999998</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436342</v>
      </c>
      <c r="D997" s="1">
        <f>BILANCA!E19</f>
        <v>401149.36000000034</v>
      </c>
      <c r="E997" s="1">
        <v>0</v>
      </c>
      <c r="F997" s="1">
        <v>0</v>
      </c>
      <c r="G997" s="2">
        <f t="shared" si="22"/>
        <v>17340.97008000001</v>
      </c>
      <c r="H997" s="2">
        <f t="shared" si="19"/>
        <v>0.36000000033527613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1752185</v>
      </c>
      <c r="D998" s="1">
        <f>BILANCA!E20</f>
        <v>1752204.77</v>
      </c>
      <c r="E998" s="1">
        <v>0</v>
      </c>
      <c r="F998" s="1">
        <v>0</v>
      </c>
      <c r="G998" s="2">
        <f t="shared" si="22"/>
        <v>78848.918099999995</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35717</v>
      </c>
      <c r="D999" s="1">
        <f>BILANCA!E21</f>
        <v>54347.35</v>
      </c>
      <c r="E999" s="1">
        <v>0</v>
      </c>
      <c r="F999" s="1">
        <v>0</v>
      </c>
      <c r="G999" s="2">
        <f t="shared" si="22"/>
        <v>2310.5871999999999</v>
      </c>
      <c r="H999" s="2">
        <f t="shared" si="19"/>
        <v>0.34999999999854481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168551</v>
      </c>
      <c r="D1000" s="1">
        <f>BILANCA!E22</f>
        <v>168550.64</v>
      </c>
      <c r="E1000" s="1">
        <v>0</v>
      </c>
      <c r="F1000" s="1">
        <v>0</v>
      </c>
      <c r="G1000" s="2">
        <f t="shared" si="22"/>
        <v>8596.0887600000024</v>
      </c>
      <c r="H1000" s="2">
        <f t="shared" si="19"/>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10043</v>
      </c>
      <c r="D1002" s="1">
        <f>BILANCA!E24</f>
        <v>10043.25</v>
      </c>
      <c r="E1002" s="1">
        <v>0</v>
      </c>
      <c r="F1002" s="1">
        <v>0</v>
      </c>
      <c r="G1002" s="2">
        <f t="shared" si="22"/>
        <v>572.46050000000002</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826935</v>
      </c>
      <c r="D1003" s="1">
        <f>BILANCA!E25</f>
        <v>826934.87</v>
      </c>
      <c r="E1003" s="1">
        <v>0</v>
      </c>
      <c r="F1003" s="1">
        <v>0</v>
      </c>
      <c r="G1003" s="2">
        <f t="shared" si="22"/>
        <v>49616.094800000006</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596835</v>
      </c>
      <c r="D1004" s="1">
        <f>BILANCA!E26</f>
        <v>585495.79</v>
      </c>
      <c r="E1004" s="1">
        <v>0</v>
      </c>
      <c r="F1004" s="1">
        <v>0</v>
      </c>
      <c r="G1004" s="2">
        <f t="shared" si="22"/>
        <v>37124.358180000003</v>
      </c>
      <c r="H1004" s="2">
        <f t="shared" si="19"/>
        <v>0.2099999999627471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2953924</v>
      </c>
      <c r="D1006" s="1">
        <f>BILANCA!E28</f>
        <v>2996427.31</v>
      </c>
      <c r="E1006" s="1">
        <v>0</v>
      </c>
      <c r="F1006" s="1">
        <v>0</v>
      </c>
      <c r="G1006" s="2">
        <f t="shared" si="22"/>
        <v>205775.90826</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143445</v>
      </c>
      <c r="D1013" s="1">
        <f>BILANCA!E35</f>
        <v>107215.02000000002</v>
      </c>
      <c r="E1013" s="1">
        <v>0</v>
      </c>
      <c r="F1013" s="1">
        <v>0</v>
      </c>
      <c r="G1013" s="2">
        <f t="shared" si="22"/>
        <v>10736.251200000001</v>
      </c>
      <c r="H1013" s="2">
        <f t="shared" si="19"/>
        <v>2.0000000018626451E-2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590683</v>
      </c>
      <c r="D1014" s="1">
        <f>BILANCA!E36</f>
        <v>693345.24</v>
      </c>
      <c r="E1014" s="1">
        <v>0</v>
      </c>
      <c r="F1014" s="1">
        <v>0</v>
      </c>
      <c r="G1014" s="2">
        <f t="shared" si="22"/>
        <v>61298.577879999997</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447238</v>
      </c>
      <c r="D1018" s="1">
        <f>BILANCA!E40</f>
        <v>586130.22</v>
      </c>
      <c r="E1018" s="1">
        <v>0</v>
      </c>
      <c r="F1018" s="1">
        <v>0</v>
      </c>
      <c r="G1018" s="2">
        <f t="shared" si="22"/>
        <v>56682.445400000004</v>
      </c>
      <c r="H1018" s="2">
        <f t="shared" si="19"/>
        <v>0.21999999997206032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7664</v>
      </c>
      <c r="D1025" s="1">
        <f>BILANCA!E47</f>
        <v>7664.03</v>
      </c>
      <c r="E1025" s="1">
        <v>0</v>
      </c>
      <c r="F1025" s="1">
        <v>0</v>
      </c>
      <c r="G1025" s="2">
        <f t="shared" si="22"/>
        <v>965.66652000000011</v>
      </c>
      <c r="H1025" s="2">
        <f t="shared" si="19"/>
        <v>2.9999999999745341E-2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7664</v>
      </c>
      <c r="D1028" s="1">
        <f>BILANCA!E50</f>
        <v>7664.03</v>
      </c>
      <c r="E1028" s="1">
        <v>0</v>
      </c>
      <c r="F1028" s="1">
        <v>0</v>
      </c>
      <c r="G1028" s="2">
        <f t="shared" si="22"/>
        <v>1034.6426999999999</v>
      </c>
      <c r="H1028" s="2">
        <f t="shared" si="19"/>
        <v>2.9999999999745341E-2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774872</v>
      </c>
      <c r="D1032" s="1">
        <f>BILANCA!E54</f>
        <v>811340.38</v>
      </c>
      <c r="E1032" s="1">
        <v>0</v>
      </c>
      <c r="F1032" s="1">
        <v>0</v>
      </c>
      <c r="G1032" s="2">
        <f t="shared" si="22"/>
        <v>117480.08524</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774872</v>
      </c>
      <c r="D1033" s="1">
        <f>BILANCA!E55</f>
        <v>811340.38</v>
      </c>
      <c r="E1033" s="1">
        <v>0</v>
      </c>
      <c r="F1033" s="1">
        <v>0</v>
      </c>
      <c r="G1033" s="2">
        <f t="shared" si="22"/>
        <v>119877.63800000001</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1476666</v>
      </c>
      <c r="D1046" s="1">
        <f>BILANCA!E68</f>
        <v>1537515.33</v>
      </c>
      <c r="E1046" s="1">
        <v>0</v>
      </c>
      <c r="F1046" s="1">
        <v>0</v>
      </c>
      <c r="G1046" s="2">
        <f t="shared" si="22"/>
        <v>286756.88958000002</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293609</v>
      </c>
      <c r="D1047" s="1">
        <f>BILANCA!E69</f>
        <v>263664.03999999998</v>
      </c>
      <c r="E1047" s="1">
        <v>0</v>
      </c>
      <c r="F1047" s="1">
        <v>0</v>
      </c>
      <c r="G1047" s="2">
        <f t="shared" si="22"/>
        <v>52539.973119999995</v>
      </c>
      <c r="H1047" s="2">
        <f t="shared" si="19"/>
        <v>3.9999999979045242E-2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293609</v>
      </c>
      <c r="D1048" s="1">
        <f>BILANCA!E70</f>
        <v>263664.03999999998</v>
      </c>
      <c r="E1048" s="1">
        <v>0</v>
      </c>
      <c r="F1048" s="1">
        <v>0</v>
      </c>
      <c r="G1048" s="2">
        <f t="shared" si="22"/>
        <v>53360.910199999998</v>
      </c>
      <c r="H1048" s="2">
        <f t="shared" si="19"/>
        <v>3.9999999979045242E-2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293609</v>
      </c>
      <c r="D1050" s="1">
        <f>BILANCA!E72</f>
        <v>263664.03999999998</v>
      </c>
      <c r="E1050" s="1">
        <v>0</v>
      </c>
      <c r="F1050" s="1">
        <v>0</v>
      </c>
      <c r="G1050" s="2">
        <f t="shared" si="22"/>
        <v>55002.784359999998</v>
      </c>
      <c r="H1050" s="2">
        <f t="shared" si="19"/>
        <v>3.9999999979045242E-2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118221</v>
      </c>
      <c r="D1056" s="1">
        <f>BILANCA!E78</f>
        <v>170462</v>
      </c>
      <c r="E1056" s="1">
        <v>0</v>
      </c>
      <c r="F1056" s="1">
        <v>0</v>
      </c>
      <c r="G1056" s="2">
        <f t="shared" si="22"/>
        <v>33517.584999999999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118221</v>
      </c>
      <c r="D1064" s="1">
        <f>BILANCA!E86</f>
        <v>170462</v>
      </c>
      <c r="E1064" s="1">
        <v>0</v>
      </c>
      <c r="F1064" s="1">
        <v>0</v>
      </c>
      <c r="G1064" s="2">
        <f t="shared" si="22"/>
        <v>37190.745000000003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109111</v>
      </c>
      <c r="D1124" s="1">
        <f>BILANCA!E146</f>
        <v>97063.010000000009</v>
      </c>
      <c r="E1124" s="1">
        <v>0</v>
      </c>
      <c r="F1124" s="1">
        <v>0</v>
      </c>
      <c r="G1124" s="2">
        <f t="shared" si="22"/>
        <v>42756.419819999996</v>
      </c>
      <c r="H1124" s="2">
        <f t="shared" si="23"/>
        <v>1.0000000009313226E-2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100701</v>
      </c>
      <c r="D1127" s="1">
        <f>BILANCA!E149</f>
        <v>60595.01</v>
      </c>
      <c r="E1127" s="1">
        <v>0</v>
      </c>
      <c r="F1127" s="1">
        <v>0</v>
      </c>
      <c r="G1127" s="2">
        <f t="shared" si="22"/>
        <v>31952.30688</v>
      </c>
      <c r="H1127" s="2">
        <f t="shared" si="23"/>
        <v>1.0000000002037268E-2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100701</v>
      </c>
      <c r="D1135" s="1">
        <f>BILANCA!E157</f>
        <v>60595.01</v>
      </c>
      <c r="E1135" s="1">
        <v>0</v>
      </c>
      <c r="F1135" s="1">
        <v>0</v>
      </c>
      <c r="G1135" s="2">
        <f t="shared" si="22"/>
        <v>33727.435039999997</v>
      </c>
      <c r="H1135" s="2">
        <f t="shared" si="23"/>
        <v>1.0000000002037268E-2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6160</v>
      </c>
      <c r="D1137" s="1">
        <f>BILANCA!E159</f>
        <v>36468</v>
      </c>
      <c r="E1137" s="1">
        <v>0</v>
      </c>
      <c r="F1137" s="1">
        <v>0</v>
      </c>
      <c r="G1137" s="2">
        <f t="shared" si="22"/>
        <v>12180.784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2250</v>
      </c>
      <c r="D1138" s="1">
        <f>BILANCA!E160</f>
        <v>0</v>
      </c>
      <c r="E1138" s="1">
        <v>0</v>
      </c>
      <c r="F1138" s="1">
        <v>0</v>
      </c>
      <c r="G1138" s="2">
        <f t="shared" si="22"/>
        <v>348.75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955725</v>
      </c>
      <c r="D1148" s="1">
        <f>BILANCA!E170</f>
        <v>1006326.28</v>
      </c>
      <c r="E1148" s="1">
        <v>0</v>
      </c>
      <c r="F1148" s="1">
        <v>0</v>
      </c>
      <c r="G1148" s="2">
        <f t="shared" si="22"/>
        <v>489782.29740000004</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955725</v>
      </c>
      <c r="D1151" s="1">
        <f>BILANCA!E173</f>
        <v>1006326.28</v>
      </c>
      <c r="E1151" s="1">
        <v>0</v>
      </c>
      <c r="F1151" s="1">
        <v>0</v>
      </c>
      <c r="G1151" s="2">
        <f t="shared" si="22"/>
        <v>498687.43008000008</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15400351</v>
      </c>
      <c r="D1152" s="1">
        <f>BILANCA!E175</f>
        <v>15264869.16</v>
      </c>
      <c r="E1152" s="1">
        <v>0</v>
      </c>
      <c r="F1152" s="1">
        <v>0</v>
      </c>
      <c r="G1152" s="2">
        <f t="shared" si="22"/>
        <v>7762185.0950800003</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1156936</v>
      </c>
      <c r="D1153" s="1">
        <f>BILANCA!E176</f>
        <v>1271068.8700000001</v>
      </c>
      <c r="E1153" s="1">
        <v>0</v>
      </c>
      <c r="F1153" s="1">
        <v>0</v>
      </c>
      <c r="G1153" s="2">
        <f t="shared" si="22"/>
        <v>628842.53580000007</v>
      </c>
      <c r="H1153" s="2">
        <f t="shared" si="23"/>
        <v>0.12999999988824129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1156936</v>
      </c>
      <c r="D1154" s="1">
        <f>BILANCA!E177</f>
        <v>1271068.8700000001</v>
      </c>
      <c r="E1154" s="1">
        <v>0</v>
      </c>
      <c r="F1154" s="1">
        <v>0</v>
      </c>
      <c r="G1154" s="2">
        <f t="shared" si="22"/>
        <v>632541.60954000009</v>
      </c>
      <c r="H1154" s="2">
        <f t="shared" si="23"/>
        <v>0.12999999988824129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942205</v>
      </c>
      <c r="D1155" s="1">
        <f>BILANCA!E178</f>
        <v>1001555.27</v>
      </c>
      <c r="E1155" s="1">
        <v>0</v>
      </c>
      <c r="F1155" s="1">
        <v>0</v>
      </c>
      <c r="G1155" s="2">
        <f t="shared" si="22"/>
        <v>506594.27287999995</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91949</v>
      </c>
      <c r="D1156" s="1">
        <f>BILANCA!E179</f>
        <v>101009.3</v>
      </c>
      <c r="E1156" s="1">
        <v>0</v>
      </c>
      <c r="F1156" s="1">
        <v>0</v>
      </c>
      <c r="G1156" s="2">
        <f t="shared" si="22"/>
        <v>50856.394799999995</v>
      </c>
      <c r="H1156" s="2">
        <f t="shared" si="23"/>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1132</v>
      </c>
      <c r="D1157" s="1">
        <f>BILANCA!E180</f>
        <v>12.5</v>
      </c>
      <c r="E1157" s="1">
        <v>0</v>
      </c>
      <c r="F1157" s="1">
        <v>0</v>
      </c>
      <c r="G1157" s="2">
        <f t="shared" si="22"/>
        <v>201.31799999999998</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1132</v>
      </c>
      <c r="D1160" s="1">
        <f>BILANCA!E183</f>
        <v>12.5</v>
      </c>
      <c r="E1160" s="1">
        <v>0</v>
      </c>
      <c r="F1160" s="1">
        <v>0</v>
      </c>
      <c r="G1160" s="2">
        <f t="shared" si="22"/>
        <v>204.78899999999999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3429</v>
      </c>
      <c r="D1163" s="1">
        <f>BILANCA!E186</f>
        <v>0</v>
      </c>
      <c r="E1163" s="1">
        <v>0</v>
      </c>
      <c r="F1163" s="1">
        <v>0</v>
      </c>
      <c r="G1163" s="2">
        <f t="shared" si="22"/>
        <v>617.22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118221</v>
      </c>
      <c r="D1165" s="1">
        <f>BILANCA!E188</f>
        <v>168491.8</v>
      </c>
      <c r="E1165" s="1">
        <v>0</v>
      </c>
      <c r="F1165" s="1">
        <v>0</v>
      </c>
      <c r="G1165" s="2">
        <f t="shared" si="22"/>
        <v>82847.237199999989</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14243415</v>
      </c>
      <c r="D1214" s="1">
        <f>BILANCA!E237</f>
        <v>13993800.289999999</v>
      </c>
      <c r="E1214" s="1">
        <v>0</v>
      </c>
      <c r="F1214" s="1">
        <v>0</v>
      </c>
      <c r="G1214" s="2">
        <f t="shared" si="22"/>
        <v>9755364.5989800002</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13923685</v>
      </c>
      <c r="D1215" s="1">
        <f>BILANCA!E238</f>
        <v>13727353.83</v>
      </c>
      <c r="E1215" s="1">
        <v>0</v>
      </c>
      <c r="F1215" s="1">
        <v>0</v>
      </c>
      <c r="G1215" s="2">
        <f t="shared" si="22"/>
        <v>9599787.09712</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13923685</v>
      </c>
      <c r="D1216" s="1">
        <f>BILANCA!E239</f>
        <v>13727353.83</v>
      </c>
      <c r="E1216" s="1">
        <v>0</v>
      </c>
      <c r="F1216" s="1">
        <v>0</v>
      </c>
      <c r="G1216" s="2">
        <f t="shared" si="22"/>
        <v>9641165.4897799995</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13923685</v>
      </c>
      <c r="D1217" s="1">
        <f>BILANCA!E240</f>
        <v>13727353.83</v>
      </c>
      <c r="E1217" s="1">
        <v>0</v>
      </c>
      <c r="F1217" s="1">
        <v>0</v>
      </c>
      <c r="G1217" s="2">
        <f t="shared" si="22"/>
        <v>9682543.8824400008</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210619</v>
      </c>
      <c r="D1222" s="1">
        <f>BILANCA!E245</f>
        <v>169383.44999999972</v>
      </c>
      <c r="E1222" s="1">
        <v>0</v>
      </c>
      <c r="F1222" s="1">
        <v>0</v>
      </c>
      <c r="G1222" s="2">
        <f t="shared" si="22"/>
        <v>131303.23009999987</v>
      </c>
      <c r="H1222" s="2">
        <f t="shared" si="23"/>
        <v>0.44999999972060323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210619</v>
      </c>
      <c r="D1223" s="1">
        <f>BILANCA!E246</f>
        <v>2200966.0299999998</v>
      </c>
      <c r="E1223" s="1">
        <v>0</v>
      </c>
      <c r="F1223" s="1">
        <v>0</v>
      </c>
      <c r="G1223" s="2">
        <f t="shared" si="22"/>
        <v>1107012.2544</v>
      </c>
      <c r="H1223" s="2">
        <f t="shared" si="23"/>
        <v>2.9999999795109034E-2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210619</v>
      </c>
      <c r="D1224" s="1">
        <f>BILANCA!E247</f>
        <v>2200966.0299999998</v>
      </c>
      <c r="E1224" s="1">
        <v>0</v>
      </c>
      <c r="F1224" s="1">
        <v>0</v>
      </c>
      <c r="G1224" s="2">
        <f t="shared" si="22"/>
        <v>1111624.8054599999</v>
      </c>
      <c r="H1224" s="2">
        <f t="shared" si="23"/>
        <v>2.9999999795109034E-2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2031582.58</v>
      </c>
      <c r="E1227" s="1">
        <v>0</v>
      </c>
      <c r="F1227" s="1">
        <v>0</v>
      </c>
      <c r="G1227" s="2">
        <f t="shared" si="22"/>
        <v>991412.29904000007</v>
      </c>
      <c r="H1227" s="2">
        <f t="shared" si="23"/>
        <v>0.41999999992549419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2031582.58</v>
      </c>
      <c r="E1229" s="1">
        <v>0</v>
      </c>
      <c r="F1229" s="1">
        <v>0</v>
      </c>
      <c r="G1229" s="2">
        <f t="shared" si="22"/>
        <v>999538.62936000002</v>
      </c>
      <c r="H1229" s="2">
        <f t="shared" si="23"/>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109111</v>
      </c>
      <c r="D1232" s="1">
        <f>BILANCA!E255</f>
        <v>97063.01</v>
      </c>
      <c r="E1232" s="1">
        <v>0</v>
      </c>
      <c r="F1232" s="1">
        <v>0</v>
      </c>
      <c r="G1232" s="2">
        <f t="shared" si="22"/>
        <v>75506.01797999999</v>
      </c>
      <c r="H1232" s="2">
        <f t="shared" si="23"/>
        <v>9.9999999947613105E-3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332289</v>
      </c>
      <c r="D1236" s="1">
        <f>BILANCA!E259</f>
        <v>5000</v>
      </c>
      <c r="E1236" s="1">
        <v>0</v>
      </c>
      <c r="F1236" s="1">
        <v>0</v>
      </c>
      <c r="G1236" s="2">
        <f t="shared" si="22"/>
        <v>86599.116999999998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332289</v>
      </c>
      <c r="D1237" s="1">
        <f>BILANCA!E260</f>
        <v>5000</v>
      </c>
      <c r="E1237" s="1">
        <v>0</v>
      </c>
      <c r="F1237" s="1">
        <v>0</v>
      </c>
      <c r="G1237" s="2">
        <f t="shared" si="22"/>
        <v>86941.406000000003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109111</v>
      </c>
      <c r="D1241" s="1">
        <f>BILANCA!E265</f>
        <v>97063.01</v>
      </c>
      <c r="E1241" s="1">
        <v>0</v>
      </c>
      <c r="F1241" s="1">
        <v>0</v>
      </c>
      <c r="G1241" s="2">
        <f t="shared" si="22"/>
        <v>78235.151160000009</v>
      </c>
      <c r="H1241" s="2">
        <f t="shared" si="23"/>
        <v>9.9999999947613105E-3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118221</v>
      </c>
      <c r="D1244" s="1">
        <f>BILANCA!E268</f>
        <v>170462</v>
      </c>
      <c r="E1244" s="1">
        <v>0</v>
      </c>
      <c r="F1244" s="1">
        <v>0</v>
      </c>
      <c r="G1244" s="2">
        <f t="shared" si="24"/>
        <v>119836.845</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1156936</v>
      </c>
      <c r="D1264" s="1">
        <f>BILANCA!E288</f>
        <v>1271068.8700000001</v>
      </c>
      <c r="E1264" s="1">
        <v>0</v>
      </c>
      <c r="F1264" s="1">
        <v>0</v>
      </c>
      <c r="G1264" s="2">
        <f t="shared" si="24"/>
        <v>1039439.7209400001</v>
      </c>
      <c r="H1264" s="2">
        <f t="shared" si="23"/>
        <v>0.12999999988824129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118221</v>
      </c>
      <c r="D1278" s="1">
        <f>BILANCA!E302</f>
        <v>168491.8</v>
      </c>
      <c r="E1278" s="1">
        <v>0</v>
      </c>
      <c r="F1278" s="1">
        <v>0</v>
      </c>
      <c r="G1278" s="2">
        <f t="shared" si="24"/>
        <v>134285.35699999999</v>
      </c>
      <c r="H1278" s="2">
        <f t="shared" si="23"/>
        <v>0.20000000001164153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13814298</v>
      </c>
      <c r="D1408" s="1">
        <f>'RAS-funkcijski'!E114</f>
        <v>14718552.17</v>
      </c>
      <c r="E1408" s="1">
        <v>0</v>
      </c>
      <c r="F1408" s="1">
        <v>0</v>
      </c>
      <c r="G1408" s="2">
        <f t="shared" si="24"/>
        <v>4757654.2574000005</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13624353</v>
      </c>
      <c r="D1409" s="1">
        <f>'RAS-funkcijski'!E115</f>
        <v>14484473.42</v>
      </c>
      <c r="E1409" s="1">
        <v>0</v>
      </c>
      <c r="F1409" s="1">
        <v>0</v>
      </c>
      <c r="G1409" s="2">
        <f t="shared" si="24"/>
        <v>4727856.2822399996</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13624353</v>
      </c>
      <c r="D1411" s="1">
        <f>'RAS-funkcijski'!E117</f>
        <v>14484473.42</v>
      </c>
      <c r="E1411" s="1">
        <v>0</v>
      </c>
      <c r="F1411" s="1">
        <v>0</v>
      </c>
      <c r="G1411" s="2">
        <f t="shared" si="24"/>
        <v>4813042.8819200005</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189945</v>
      </c>
      <c r="D1420" s="1">
        <f>'RAS-funkcijski'!E126</f>
        <v>234078.75</v>
      </c>
      <c r="E1420" s="1">
        <v>0</v>
      </c>
      <c r="F1420" s="1">
        <v>0</v>
      </c>
      <c r="G1420" s="2">
        <f t="shared" si="24"/>
        <v>80288.505000000005</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13814298</v>
      </c>
      <c r="D1435" s="13">
        <f>'RAS-funkcijski'!E141</f>
        <v>14718552.17</v>
      </c>
      <c r="E1435" s="13">
        <v>0</v>
      </c>
      <c r="F1435" s="13">
        <v>0</v>
      </c>
      <c r="G1435" s="14">
        <f t="shared" si="24"/>
        <v>5925442.1205800008</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14924.35</v>
      </c>
      <c r="D1436" s="6">
        <f>'P-VRIO'!E5</f>
        <v>0</v>
      </c>
      <c r="E1436" s="6">
        <v>0</v>
      </c>
      <c r="F1436" s="6">
        <v>0</v>
      </c>
      <c r="G1436" s="7">
        <f t="shared" si="24"/>
        <v>14.92435</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14924.35</v>
      </c>
      <c r="D1453" s="1">
        <f>'P-VRIO'!E22</f>
        <v>0</v>
      </c>
      <c r="E1453" s="1">
        <v>0</v>
      </c>
      <c r="F1453" s="1">
        <v>0</v>
      </c>
      <c r="G1453" s="2">
        <f t="shared" si="24"/>
        <v>268.63829999999996</v>
      </c>
      <c r="H1453" s="2">
        <f t="shared" si="27"/>
        <v>0.3500000000003638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14924.35</v>
      </c>
      <c r="D1454" s="1">
        <f>'P-VRIO'!E23</f>
        <v>0</v>
      </c>
      <c r="E1454" s="1">
        <v>0</v>
      </c>
      <c r="F1454" s="1">
        <v>0</v>
      </c>
      <c r="G1454" s="2">
        <f t="shared" si="24"/>
        <v>283.56265000000002</v>
      </c>
      <c r="H1454" s="2">
        <f t="shared" si="27"/>
        <v>0.3500000000003638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13374.35</v>
      </c>
      <c r="D1456" s="1">
        <f>'P-VRIO'!E25</f>
        <v>0</v>
      </c>
      <c r="E1456" s="1">
        <v>0</v>
      </c>
      <c r="F1456" s="1">
        <v>0</v>
      </c>
      <c r="G1456" s="2">
        <f t="shared" si="24"/>
        <v>280.86135000000002</v>
      </c>
      <c r="H1456" s="2">
        <f t="shared" si="27"/>
        <v>0.3500000000003638</v>
      </c>
      <c r="I1456" s="10">
        <f t="shared" si="30"/>
        <v>98.301472500102179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1550</v>
      </c>
      <c r="D1458" s="1">
        <f>'P-VRIO'!E27</f>
        <v>0</v>
      </c>
      <c r="E1458" s="1">
        <v>0</v>
      </c>
      <c r="F1458" s="1">
        <v>0</v>
      </c>
      <c r="G1458" s="2">
        <f t="shared" si="24"/>
        <v>35.65</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1156937</v>
      </c>
      <c r="D1480" s="6"/>
      <c r="E1480" s="6">
        <v>0</v>
      </c>
      <c r="F1480" s="6">
        <v>0</v>
      </c>
      <c r="G1480" s="7">
        <f t="shared" ref="G1480:G1580" si="34">B1480/1000*C1480</f>
        <v>1156.9370000000001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1271068.8700000001</v>
      </c>
      <c r="D1481" s="1">
        <v>0</v>
      </c>
      <c r="E1481" s="1">
        <v>0</v>
      </c>
      <c r="F1481" s="1">
        <v>0</v>
      </c>
      <c r="G1481" s="2">
        <f t="shared" si="34"/>
        <v>2542.1377400000001</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168491.8</v>
      </c>
      <c r="D1482" s="1">
        <v>0</v>
      </c>
      <c r="E1482" s="1">
        <v>0</v>
      </c>
      <c r="F1482" s="1">
        <v>0</v>
      </c>
      <c r="G1482" s="2">
        <f t="shared" si="34"/>
        <v>505.47539999999998</v>
      </c>
      <c r="H1482" s="2">
        <f t="shared" si="35"/>
        <v>0.20000000001164153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1102577.07</v>
      </c>
      <c r="D1483" s="1">
        <v>0</v>
      </c>
      <c r="E1483" s="1">
        <v>0</v>
      </c>
      <c r="F1483" s="1">
        <v>0</v>
      </c>
      <c r="G1483" s="2">
        <f t="shared" si="34"/>
        <v>4410.3082800000002</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1001555.27</v>
      </c>
      <c r="D1484" s="1">
        <v>0</v>
      </c>
      <c r="E1484" s="1">
        <v>0</v>
      </c>
      <c r="F1484" s="1">
        <v>0</v>
      </c>
      <c r="G1484" s="2">
        <f t="shared" si="34"/>
        <v>5007.7763500000001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101009.3</v>
      </c>
      <c r="D1485" s="1">
        <v>0</v>
      </c>
      <c r="E1485" s="1">
        <v>0</v>
      </c>
      <c r="F1485" s="1">
        <v>0</v>
      </c>
      <c r="G1485" s="2">
        <f t="shared" si="34"/>
        <v>606.05579999999998</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v>
      </c>
      <c r="D1486" s="1">
        <v>0</v>
      </c>
      <c r="E1486" s="1">
        <v>0</v>
      </c>
      <c r="F1486" s="1">
        <v>0</v>
      </c>
      <c r="G1486" s="2">
        <f t="shared" si="34"/>
        <v>8.7500000000000008E-2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1156937</v>
      </c>
      <c r="D1499" s="1">
        <v>0</v>
      </c>
      <c r="E1499" s="1">
        <v>0</v>
      </c>
      <c r="F1499" s="1">
        <v>0</v>
      </c>
      <c r="G1499" s="2">
        <f t="shared" si="34"/>
        <v>23138.74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1156937</v>
      </c>
      <c r="D1501" s="1">
        <v>0</v>
      </c>
      <c r="E1501" s="1">
        <v>0</v>
      </c>
      <c r="F1501" s="1">
        <v>0</v>
      </c>
      <c r="G1501" s="2">
        <f t="shared" si="34"/>
        <v>25452.613999999998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942205</v>
      </c>
      <c r="D1502" s="1">
        <v>0</v>
      </c>
      <c r="E1502" s="1">
        <v>0</v>
      </c>
      <c r="F1502" s="1">
        <v>0</v>
      </c>
      <c r="G1502" s="2">
        <f t="shared" si="34"/>
        <v>21670.715</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91949</v>
      </c>
      <c r="D1503" s="1">
        <v>0</v>
      </c>
      <c r="E1503" s="1">
        <v>0</v>
      </c>
      <c r="F1503" s="1">
        <v>0</v>
      </c>
      <c r="G1503" s="2">
        <f t="shared" si="34"/>
        <v>2206.7759999999998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1132</v>
      </c>
      <c r="D1504" s="1">
        <v>0</v>
      </c>
      <c r="E1504" s="1">
        <v>0</v>
      </c>
      <c r="F1504" s="1">
        <v>0</v>
      </c>
      <c r="G1504" s="2">
        <f t="shared" si="34"/>
        <v>28.3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3430</v>
      </c>
      <c r="D1507" s="1">
        <v>0</v>
      </c>
      <c r="E1507" s="1">
        <v>0</v>
      </c>
      <c r="F1507" s="1">
        <v>0</v>
      </c>
      <c r="G1507" s="2">
        <f t="shared" si="34"/>
        <v>96.04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118221</v>
      </c>
      <c r="D1509" s="1">
        <v>0</v>
      </c>
      <c r="E1509" s="1">
        <v>0</v>
      </c>
      <c r="F1509" s="1">
        <v>0</v>
      </c>
      <c r="G1509" s="2">
        <f t="shared" si="34"/>
        <v>3546.6299999999997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1271068.8700000001</v>
      </c>
      <c r="D1517" s="1">
        <v>0</v>
      </c>
      <c r="E1517" s="1">
        <v>0</v>
      </c>
      <c r="F1517" s="1">
        <v>0</v>
      </c>
      <c r="G1517" s="2">
        <f t="shared" si="34"/>
        <v>48300.617060000004</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1271068.8700000001</v>
      </c>
      <c r="D1576" s="1">
        <v>0</v>
      </c>
      <c r="E1576" s="1">
        <v>0</v>
      </c>
      <c r="F1576" s="1">
        <v>0</v>
      </c>
      <c r="G1576" s="2">
        <f t="shared" si="34"/>
        <v>123293.68039000001</v>
      </c>
      <c r="H1576" s="2">
        <f t="shared" si="35"/>
        <v>0.12999999988824129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168491.8</v>
      </c>
      <c r="D1577" s="1">
        <v>0</v>
      </c>
      <c r="E1577" s="1">
        <v>0</v>
      </c>
      <c r="F1577" s="1">
        <v>0</v>
      </c>
      <c r="G1577" s="2">
        <f t="shared" si="34"/>
        <v>16512.196400000001</v>
      </c>
      <c r="H1577" s="2">
        <f t="shared" si="35"/>
        <v>0.20000000001164153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1102577.07</v>
      </c>
      <c r="D1578" s="1">
        <v>0</v>
      </c>
      <c r="E1578" s="1">
        <v>0</v>
      </c>
      <c r="F1578" s="1">
        <v>0</v>
      </c>
      <c r="G1578" s="2">
        <f t="shared" si="34"/>
        <v>109155.12993000001</v>
      </c>
      <c r="H1578" s="2">
        <f t="shared" si="35"/>
        <v>7.000000006519258E-2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21422</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14116652</v>
      </c>
      <c r="I16" s="172">
        <f>'PR-RAS'!E6</f>
        <v>14677316.32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13576685</v>
      </c>
      <c r="I17" s="172">
        <f>'PR-RAS'!E151</f>
        <v>14476057.020000001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210619</v>
      </c>
      <c r="I18" s="172">
        <f>'PR-RAS'!E645</f>
        <v>169383.44999999856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13923685</v>
      </c>
      <c r="I20" s="175">
        <f>BILANCA!E7</f>
        <v>13727353.830000002</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1476666</v>
      </c>
      <c r="I21" s="177">
        <f>BILANCA!E68</f>
        <v>1537515.33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1156936</v>
      </c>
      <c r="I22" s="177">
        <f>BILANCA!E176</f>
        <v>1271068.8700000001</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14243415</v>
      </c>
      <c r="I23" s="179">
        <f>BILANCA!E237</f>
        <v>13993800.289999999</v>
      </c>
      <c r="J23" s="4"/>
      <c r="K23" s="4"/>
      <c r="L23" s="4"/>
      <c r="M23" s="4"/>
      <c r="N23" s="4"/>
      <c r="O23" s="4"/>
      <c r="P23" s="4"/>
      <c r="Q23" s="4"/>
      <c r="R23" s="4"/>
      <c r="S23" s="4"/>
      <c r="T23" s="4"/>
      <c r="U23" s="4"/>
      <c r="V23" s="4"/>
      <c r="W23" s="4"/>
      <c r="X23" s="4"/>
    </row>
    <row r="24" spans="1:24" ht="12.75" customHeight="1" x14ac:dyDescent="0.2">
      <c r="A24" s="329" t="s">
        <v>44</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13814298</v>
      </c>
      <c r="I27" s="177">
        <f>'RAS-funkcijski'!E114</f>
        <v>14718552.17</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13814298</v>
      </c>
      <c r="I28" s="181">
        <f>'RAS-funkcijski'!E141</f>
        <v>14718552.17</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14924.35</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14924.35</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45</v>
      </c>
      <c r="I33" s="183">
        <f>OBVEZE!D5</f>
        <v>1156937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45</v>
      </c>
      <c r="I34" s="177">
        <f>OBVEZE!D42</f>
        <v>1271068.8700000001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45</v>
      </c>
      <c r="I36" s="181">
        <f>OBVEZE!D101</f>
        <v>1271068.8700000001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21"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14116652</v>
      </c>
      <c r="E6" s="53">
        <f>E7+E44+E50+E82+E106+E124+E133+E139</f>
        <v>14677316.32</v>
      </c>
      <c r="F6" s="54">
        <f t="shared" ref="F6:F131" si="0">IF(D6&lt;&gt;0,IF(E6/D6&gt;=100,"&gt;&gt;100",E6/D6*100),"-")</f>
        <v>103.97165220195271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12438148</v>
      </c>
      <c r="E50" s="53">
        <f>E51+E54+E59+E62+E65+E68+E71+E74+E77</f>
        <v>12549067.939999999</v>
      </c>
      <c r="F50" s="54">
        <f t="shared" si="0"/>
        <v>100.89177215128811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11455679</v>
      </c>
      <c r="E68" s="53">
        <f t="shared" si="15"/>
        <v>12123103.139999999</v>
      </c>
      <c r="F68" s="54">
        <f t="shared" si="0"/>
        <v>105.82614212566534</v>
      </c>
    </row>
    <row r="69" spans="1:6" ht="12.75" customHeight="1" x14ac:dyDescent="0.2">
      <c r="A69" s="55" t="s">
        <v>180</v>
      </c>
      <c r="B69" s="87" t="s">
        <v>181</v>
      </c>
      <c r="C69" s="52" t="s">
        <v>180</v>
      </c>
      <c r="D69" s="244">
        <v>11455679</v>
      </c>
      <c r="E69" s="244">
        <v>12021732.039999999</v>
      </c>
      <c r="F69" s="54">
        <f t="shared" si="0"/>
        <v>104.94124390182371</v>
      </c>
    </row>
    <row r="70" spans="1:6" ht="24" x14ac:dyDescent="0.2">
      <c r="A70" s="55" t="s">
        <v>182</v>
      </c>
      <c r="B70" s="87" t="s">
        <v>183</v>
      </c>
      <c r="C70" s="52" t="s">
        <v>182</v>
      </c>
      <c r="D70" s="244"/>
      <c r="E70" s="244">
        <v>101371.1</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982469</v>
      </c>
      <c r="E74" s="53">
        <f t="shared" si="17"/>
        <v>425964.79999999999</v>
      </c>
      <c r="F74" s="54">
        <f t="shared" si="0"/>
        <v>43.35656392211866</v>
      </c>
    </row>
    <row r="75" spans="1:6" ht="12.75" customHeight="1" x14ac:dyDescent="0.2">
      <c r="A75" s="55" t="s">
        <v>192</v>
      </c>
      <c r="B75" s="87" t="s">
        <v>193</v>
      </c>
      <c r="C75" s="52" t="s">
        <v>192</v>
      </c>
      <c r="D75" s="244">
        <v>982469</v>
      </c>
      <c r="E75" s="244">
        <v>419641.8</v>
      </c>
      <c r="F75" s="54">
        <f t="shared" si="0"/>
        <v>42.712981274727241</v>
      </c>
    </row>
    <row r="76" spans="1:6" ht="12.75" customHeight="1" x14ac:dyDescent="0.2">
      <c r="A76" s="55" t="s">
        <v>194</v>
      </c>
      <c r="B76" s="87" t="s">
        <v>195</v>
      </c>
      <c r="C76" s="52" t="s">
        <v>194</v>
      </c>
      <c r="D76" s="244"/>
      <c r="E76" s="244">
        <v>6323</v>
      </c>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v>
      </c>
      <c r="E82" s="53">
        <f t="shared" si="19"/>
        <v>2.0699999999999998</v>
      </c>
      <c r="F82" s="54">
        <f t="shared" si="0"/>
        <v>69</v>
      </c>
    </row>
    <row r="83" spans="1:6" ht="12.75" customHeight="1" x14ac:dyDescent="0.2">
      <c r="A83" s="55">
        <v>641</v>
      </c>
      <c r="B83" s="87" t="s">
        <v>208</v>
      </c>
      <c r="C83" s="52" t="s">
        <v>209</v>
      </c>
      <c r="D83" s="53">
        <f t="shared" ref="D83:E83" si="20">SUM(D84:D90)</f>
        <v>3</v>
      </c>
      <c r="E83" s="53">
        <f t="shared" si="20"/>
        <v>2.0699999999999998</v>
      </c>
      <c r="F83" s="54">
        <f t="shared" si="0"/>
        <v>69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v>
      </c>
      <c r="E85" s="244">
        <v>2.0699999999999998</v>
      </c>
      <c r="F85" s="54">
        <f t="shared" si="0"/>
        <v>69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310700</v>
      </c>
      <c r="E106" s="53">
        <f t="shared" si="23"/>
        <v>388781</v>
      </c>
      <c r="F106" s="54">
        <f t="shared" si="0"/>
        <v>125.13067267460573</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310700</v>
      </c>
      <c r="E112" s="53">
        <f t="shared" si="25"/>
        <v>388781</v>
      </c>
      <c r="F112" s="54">
        <f t="shared" si="0"/>
        <v>125.13067267460573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310700</v>
      </c>
      <c r="E117" s="244">
        <v>388781</v>
      </c>
      <c r="F117" s="54">
        <f t="shared" si="0"/>
        <v>125.13067267460573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17750</v>
      </c>
      <c r="E124" s="53">
        <f t="shared" si="27"/>
        <v>53950</v>
      </c>
      <c r="F124" s="54">
        <f t="shared" si="0"/>
        <v>303.94366197183098</v>
      </c>
    </row>
    <row r="125" spans="1:6" ht="12.75" customHeight="1" x14ac:dyDescent="0.2">
      <c r="A125" s="55">
        <v>661</v>
      </c>
      <c r="B125" s="88" t="s">
        <v>292</v>
      </c>
      <c r="C125" s="52" t="s">
        <v>293</v>
      </c>
      <c r="D125" s="53">
        <f t="shared" ref="D125:E125" si="28">SUM(D126:D127)</f>
        <v>17750</v>
      </c>
      <c r="E125" s="53">
        <f t="shared" si="28"/>
        <v>36750</v>
      </c>
      <c r="F125" s="54">
        <f t="shared" si="0"/>
        <v>207.04225352112675</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17750</v>
      </c>
      <c r="E127" s="244">
        <v>36750</v>
      </c>
      <c r="F127" s="54">
        <f t="shared" si="0"/>
        <v>207.04225352112675</v>
      </c>
    </row>
    <row r="128" spans="1:6" ht="24" x14ac:dyDescent="0.2">
      <c r="A128" s="55">
        <v>663</v>
      </c>
      <c r="B128" s="233" t="s">
        <v>298</v>
      </c>
      <c r="C128" s="52" t="s">
        <v>299</v>
      </c>
      <c r="D128" s="53">
        <f t="shared" ref="D128:E128" si="29">SUM(D129:D132)</f>
        <v>0</v>
      </c>
      <c r="E128" s="53">
        <f t="shared" si="29"/>
        <v>17200</v>
      </c>
      <c r="F128" s="54" t="str">
        <f t="shared" si="0"/>
        <v>-</v>
      </c>
    </row>
    <row r="129" spans="1:6" ht="12.75" customHeight="1" x14ac:dyDescent="0.2">
      <c r="A129" s="55">
        <v>6631</v>
      </c>
      <c r="B129" s="88" t="s">
        <v>300</v>
      </c>
      <c r="C129" s="52" t="s">
        <v>301</v>
      </c>
      <c r="D129" s="244"/>
      <c r="E129" s="244">
        <v>17200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1350051</v>
      </c>
      <c r="E133" s="53">
        <f t="shared" si="30"/>
        <v>1685515.31</v>
      </c>
      <c r="F133" s="54">
        <f t="shared" ref="F133:F223" si="31">IF(D133&lt;&gt;0,IF(E133/D133&gt;=100,"&gt;&gt;100",E133/D133*100),"-")</f>
        <v>124.84826943574726</v>
      </c>
    </row>
    <row r="134" spans="1:6" ht="24" x14ac:dyDescent="0.2">
      <c r="A134" s="55">
        <v>671</v>
      </c>
      <c r="B134" s="234" t="s">
        <v>310</v>
      </c>
      <c r="C134" s="52" t="s">
        <v>311</v>
      </c>
      <c r="D134" s="53">
        <f t="shared" ref="D134:E134" si="32">SUM(D135:D137)</f>
        <v>1350051</v>
      </c>
      <c r="E134" s="53">
        <f t="shared" si="32"/>
        <v>1685515.31</v>
      </c>
      <c r="F134" s="54">
        <f t="shared" si="31"/>
        <v>124.84826943574726</v>
      </c>
    </row>
    <row r="135" spans="1:6" ht="12.75" customHeight="1" x14ac:dyDescent="0.2">
      <c r="A135" s="55">
        <v>6711</v>
      </c>
      <c r="B135" s="87" t="s">
        <v>312</v>
      </c>
      <c r="C135" s="52" t="s">
        <v>313</v>
      </c>
      <c r="D135" s="244">
        <v>1267864</v>
      </c>
      <c r="E135" s="244">
        <v>1550714.26</v>
      </c>
      <c r="F135" s="54">
        <f t="shared" si="31"/>
        <v>122.30919562350535</v>
      </c>
    </row>
    <row r="136" spans="1:6" ht="24" x14ac:dyDescent="0.2">
      <c r="A136" s="55">
        <v>6712</v>
      </c>
      <c r="B136" s="234" t="s">
        <v>314</v>
      </c>
      <c r="C136" s="52" t="s">
        <v>315</v>
      </c>
      <c r="D136" s="244">
        <v>82187</v>
      </c>
      <c r="E136" s="244">
        <v>134801.04999999999</v>
      </c>
      <c r="F136" s="54">
        <f t="shared" si="31"/>
        <v>164.01748451701604</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13576685</v>
      </c>
      <c r="E151" s="53">
        <f t="shared" si="35"/>
        <v>14476057.020000001</v>
      </c>
      <c r="F151" s="54">
        <f t="shared" si="31"/>
        <v>106.62438599702358</v>
      </c>
    </row>
    <row r="152" spans="1:6" ht="12.75" customHeight="1" x14ac:dyDescent="0.2">
      <c r="A152" s="55">
        <v>31</v>
      </c>
      <c r="B152" s="87" t="s">
        <v>345</v>
      </c>
      <c r="C152" s="52" t="s">
        <v>34</v>
      </c>
      <c r="D152" s="53">
        <f t="shared" ref="D152:E152" si="36">D153+D158+D159</f>
        <v>11124419</v>
      </c>
      <c r="E152" s="53">
        <f t="shared" si="36"/>
        <v>11871982.110000001</v>
      </c>
      <c r="F152" s="54">
        <f t="shared" si="31"/>
        <v>106.72001935561759</v>
      </c>
    </row>
    <row r="153" spans="1:6" ht="12.75" customHeight="1" x14ac:dyDescent="0.2">
      <c r="A153" s="55">
        <v>311</v>
      </c>
      <c r="B153" s="87" t="s">
        <v>346</v>
      </c>
      <c r="C153" s="52" t="s">
        <v>347</v>
      </c>
      <c r="D153" s="53">
        <f t="shared" ref="D153:E153" si="37">SUM(D154:D157)</f>
        <v>9195339</v>
      </c>
      <c r="E153" s="53">
        <f t="shared" si="37"/>
        <v>9821840.7400000002</v>
      </c>
      <c r="F153" s="54">
        <f t="shared" si="31"/>
        <v>106.81325332323257</v>
      </c>
    </row>
    <row r="154" spans="1:6" ht="12.75" customHeight="1" x14ac:dyDescent="0.2">
      <c r="A154" s="55">
        <v>3111</v>
      </c>
      <c r="B154" s="87" t="s">
        <v>348</v>
      </c>
      <c r="C154" s="52" t="s">
        <v>349</v>
      </c>
      <c r="D154" s="244">
        <v>9195339</v>
      </c>
      <c r="E154" s="244">
        <v>9821840.7400000002</v>
      </c>
      <c r="F154" s="54">
        <f t="shared" si="31"/>
        <v>106.81325332323257</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406996</v>
      </c>
      <c r="E158" s="244">
        <v>429847.55</v>
      </c>
      <c r="F158" s="54">
        <f t="shared" si="31"/>
        <v>105.61468663082682</v>
      </c>
    </row>
    <row r="159" spans="1:6" ht="12.75" customHeight="1" x14ac:dyDescent="0.2">
      <c r="A159" s="55">
        <v>313</v>
      </c>
      <c r="B159" s="87" t="s">
        <v>358</v>
      </c>
      <c r="C159" s="52" t="s">
        <v>359</v>
      </c>
      <c r="D159" s="53">
        <f t="shared" ref="D159:E159" si="38">SUM(D160:D162)</f>
        <v>1522084</v>
      </c>
      <c r="E159" s="53">
        <f t="shared" si="38"/>
        <v>1620293.82</v>
      </c>
      <c r="F159" s="54">
        <f t="shared" si="31"/>
        <v>106.45232589002973</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1519536</v>
      </c>
      <c r="E161" s="244">
        <v>1617632.47</v>
      </c>
      <c r="F161" s="54">
        <f t="shared" si="31"/>
        <v>106.45568581461708</v>
      </c>
    </row>
    <row r="162" spans="1:6" ht="12.75" customHeight="1" x14ac:dyDescent="0.2">
      <c r="A162" s="55">
        <v>3133</v>
      </c>
      <c r="B162" s="87" t="s">
        <v>363</v>
      </c>
      <c r="C162" s="52" t="s">
        <v>364</v>
      </c>
      <c r="D162" s="244">
        <v>2548</v>
      </c>
      <c r="E162" s="244">
        <v>2661.35</v>
      </c>
      <c r="F162" s="54">
        <f t="shared" si="31"/>
        <v>104.44858712715855</v>
      </c>
    </row>
    <row r="163" spans="1:6" ht="12.75" customHeight="1" x14ac:dyDescent="0.2">
      <c r="A163" s="55">
        <v>32</v>
      </c>
      <c r="B163" s="87" t="s">
        <v>365</v>
      </c>
      <c r="C163" s="52" t="s">
        <v>366</v>
      </c>
      <c r="D163" s="53">
        <f t="shared" ref="D163:E163" si="39">D164+D169+D177+D187+D188</f>
        <v>2380522</v>
      </c>
      <c r="E163" s="53">
        <f t="shared" si="39"/>
        <v>2533334.5099999998</v>
      </c>
      <c r="F163" s="54">
        <f t="shared" si="31"/>
        <v>106.41928577009578</v>
      </c>
    </row>
    <row r="164" spans="1:6" ht="12.75" customHeight="1" x14ac:dyDescent="0.2">
      <c r="A164" s="55">
        <v>321</v>
      </c>
      <c r="B164" s="87" t="s">
        <v>367</v>
      </c>
      <c r="C164" s="52" t="s">
        <v>368</v>
      </c>
      <c r="D164" s="53">
        <f t="shared" ref="D164:E164" si="40">SUM(D165:D168)</f>
        <v>469474</v>
      </c>
      <c r="E164" s="53">
        <f t="shared" si="40"/>
        <v>560422.30999999994</v>
      </c>
      <c r="F164" s="54">
        <f t="shared" si="31"/>
        <v>119.37238483920301</v>
      </c>
    </row>
    <row r="165" spans="1:6" ht="12.75" customHeight="1" x14ac:dyDescent="0.2">
      <c r="A165" s="55">
        <v>3211</v>
      </c>
      <c r="B165" s="87" t="s">
        <v>369</v>
      </c>
      <c r="C165" s="52" t="s">
        <v>370</v>
      </c>
      <c r="D165" s="244">
        <v>63472</v>
      </c>
      <c r="E165" s="244">
        <v>116327.38</v>
      </c>
      <c r="F165" s="54">
        <f t="shared" si="31"/>
        <v>183.27353793798841</v>
      </c>
    </row>
    <row r="166" spans="1:6" ht="12.75" customHeight="1" x14ac:dyDescent="0.2">
      <c r="A166" s="55">
        <v>3212</v>
      </c>
      <c r="B166" s="87" t="s">
        <v>371</v>
      </c>
      <c r="C166" s="52" t="s">
        <v>372</v>
      </c>
      <c r="D166" s="244">
        <v>404122</v>
      </c>
      <c r="E166" s="244">
        <v>433621.6</v>
      </c>
      <c r="F166" s="54">
        <f t="shared" si="31"/>
        <v>107.29967683026412</v>
      </c>
    </row>
    <row r="167" spans="1:6" ht="12.75" customHeight="1" x14ac:dyDescent="0.2">
      <c r="A167" s="55">
        <v>3213</v>
      </c>
      <c r="B167" s="87" t="s">
        <v>373</v>
      </c>
      <c r="C167" s="52" t="s">
        <v>374</v>
      </c>
      <c r="D167" s="244">
        <v>1880</v>
      </c>
      <c r="E167" s="244">
        <v>10473.33</v>
      </c>
      <c r="F167" s="54">
        <f t="shared" si="31"/>
        <v>557.0920212765958</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1099382</v>
      </c>
      <c r="E169" s="53">
        <f t="shared" si="41"/>
        <v>1300795.3699999999</v>
      </c>
      <c r="F169" s="54">
        <f t="shared" si="31"/>
        <v>118.320599209374</v>
      </c>
    </row>
    <row r="170" spans="1:6" ht="12.75" customHeight="1" x14ac:dyDescent="0.2">
      <c r="A170" s="55">
        <v>3221</v>
      </c>
      <c r="B170" s="87" t="s">
        <v>379</v>
      </c>
      <c r="C170" s="52" t="s">
        <v>380</v>
      </c>
      <c r="D170" s="244">
        <v>104041</v>
      </c>
      <c r="E170" s="244">
        <v>91318.83</v>
      </c>
      <c r="F170" s="54">
        <f t="shared" si="31"/>
        <v>87.77196489845349</v>
      </c>
    </row>
    <row r="171" spans="1:6" ht="12.75" customHeight="1" x14ac:dyDescent="0.2">
      <c r="A171" s="55">
        <v>3222</v>
      </c>
      <c r="B171" s="87" t="s">
        <v>381</v>
      </c>
      <c r="C171" s="52" t="s">
        <v>382</v>
      </c>
      <c r="D171" s="244">
        <v>492348</v>
      </c>
      <c r="E171" s="244">
        <v>481168.4</v>
      </c>
      <c r="F171" s="54">
        <f t="shared" si="31"/>
        <v>97.729329661134003</v>
      </c>
    </row>
    <row r="172" spans="1:6" ht="12.75" customHeight="1" x14ac:dyDescent="0.2">
      <c r="A172" s="55">
        <v>3223</v>
      </c>
      <c r="B172" s="87" t="s">
        <v>383</v>
      </c>
      <c r="C172" s="52" t="s">
        <v>384</v>
      </c>
      <c r="D172" s="244">
        <v>356927</v>
      </c>
      <c r="E172" s="244">
        <v>568618.17000000004</v>
      </c>
      <c r="F172" s="54">
        <f t="shared" si="31"/>
        <v>159.30937418575789</v>
      </c>
    </row>
    <row r="173" spans="1:6" ht="12.75" customHeight="1" x14ac:dyDescent="0.2">
      <c r="A173" s="55">
        <v>3224</v>
      </c>
      <c r="B173" s="87" t="s">
        <v>385</v>
      </c>
      <c r="C173" s="52" t="s">
        <v>386</v>
      </c>
      <c r="D173" s="244">
        <v>69748</v>
      </c>
      <c r="E173" s="244">
        <v>100826.73</v>
      </c>
      <c r="F173" s="54">
        <f t="shared" si="31"/>
        <v>144.55859666226988</v>
      </c>
    </row>
    <row r="174" spans="1:6" ht="12.75" customHeight="1" x14ac:dyDescent="0.2">
      <c r="A174" s="55">
        <v>3225</v>
      </c>
      <c r="B174" s="87" t="s">
        <v>387</v>
      </c>
      <c r="C174" s="52" t="s">
        <v>388</v>
      </c>
      <c r="D174" s="244">
        <v>73144</v>
      </c>
      <c r="E174" s="244">
        <v>57465.24</v>
      </c>
      <c r="F174" s="54">
        <f t="shared" si="31"/>
        <v>78.564530241714976</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3174</v>
      </c>
      <c r="E176" s="244">
        <v>1398</v>
      </c>
      <c r="F176" s="54">
        <f t="shared" si="31"/>
        <v>44.045368620037806</v>
      </c>
    </row>
    <row r="177" spans="1:6" ht="12.75" customHeight="1" x14ac:dyDescent="0.2">
      <c r="A177" s="55">
        <v>323</v>
      </c>
      <c r="B177" s="87" t="s">
        <v>393</v>
      </c>
      <c r="C177" s="52" t="s">
        <v>394</v>
      </c>
      <c r="D177" s="53">
        <f t="shared" ref="D177:E177" si="42">SUM(D178:D186)</f>
        <v>607133</v>
      </c>
      <c r="E177" s="53">
        <f t="shared" si="42"/>
        <v>461283.37</v>
      </c>
      <c r="F177" s="54">
        <f t="shared" si="31"/>
        <v>75.977317984691979</v>
      </c>
    </row>
    <row r="178" spans="1:6" ht="12.75" customHeight="1" x14ac:dyDescent="0.2">
      <c r="A178" s="55">
        <v>3231</v>
      </c>
      <c r="B178" s="87" t="s">
        <v>395</v>
      </c>
      <c r="C178" s="52" t="s">
        <v>396</v>
      </c>
      <c r="D178" s="244">
        <v>372539</v>
      </c>
      <c r="E178" s="244">
        <v>205818.4</v>
      </c>
      <c r="F178" s="54">
        <f t="shared" si="31"/>
        <v>55.247477445314452</v>
      </c>
    </row>
    <row r="179" spans="1:6" ht="12.75" customHeight="1" x14ac:dyDescent="0.2">
      <c r="A179" s="55">
        <v>3232</v>
      </c>
      <c r="B179" s="87" t="s">
        <v>397</v>
      </c>
      <c r="C179" s="52" t="s">
        <v>398</v>
      </c>
      <c r="D179" s="244">
        <v>3818</v>
      </c>
      <c r="E179" s="244">
        <v>23689.93</v>
      </c>
      <c r="F179" s="54">
        <f t="shared" si="31"/>
        <v>620.48009429020431</v>
      </c>
    </row>
    <row r="180" spans="1:6" ht="12.75" customHeight="1" x14ac:dyDescent="0.2">
      <c r="A180" s="55">
        <v>3233</v>
      </c>
      <c r="B180" s="87" t="s">
        <v>399</v>
      </c>
      <c r="C180" s="52" t="s">
        <v>400</v>
      </c>
      <c r="D180" s="244">
        <v>23095</v>
      </c>
      <c r="E180" s="244">
        <v>8000</v>
      </c>
      <c r="F180" s="54">
        <f t="shared" si="31"/>
        <v>34.639532366313055</v>
      </c>
    </row>
    <row r="181" spans="1:6" ht="12.75" customHeight="1" x14ac:dyDescent="0.2">
      <c r="A181" s="55">
        <v>3234</v>
      </c>
      <c r="B181" s="87" t="s">
        <v>401</v>
      </c>
      <c r="C181" s="52" t="s">
        <v>402</v>
      </c>
      <c r="D181" s="244">
        <v>39480</v>
      </c>
      <c r="E181" s="244">
        <v>42512.87</v>
      </c>
      <c r="F181" s="54">
        <f t="shared" si="31"/>
        <v>107.68204154002028</v>
      </c>
    </row>
    <row r="182" spans="1:6" ht="12.75" customHeight="1" x14ac:dyDescent="0.2">
      <c r="A182" s="55">
        <v>3235</v>
      </c>
      <c r="B182" s="87" t="s">
        <v>403</v>
      </c>
      <c r="C182" s="52" t="s">
        <v>404</v>
      </c>
      <c r="D182" s="244">
        <v>32400</v>
      </c>
      <c r="E182" s="244">
        <v>40700</v>
      </c>
      <c r="F182" s="54">
        <f t="shared" si="31"/>
        <v>125.61728395061729</v>
      </c>
    </row>
    <row r="183" spans="1:6" ht="12.75" customHeight="1" x14ac:dyDescent="0.2">
      <c r="A183" s="55">
        <v>3236</v>
      </c>
      <c r="B183" s="87" t="s">
        <v>405</v>
      </c>
      <c r="C183" s="52" t="s">
        <v>406</v>
      </c>
      <c r="D183" s="244">
        <v>25105</v>
      </c>
      <c r="E183" s="244">
        <v>46390.5</v>
      </c>
      <c r="F183" s="54">
        <f t="shared" si="31"/>
        <v>184.78589922326231</v>
      </c>
    </row>
    <row r="184" spans="1:6" ht="12.75" customHeight="1" x14ac:dyDescent="0.2">
      <c r="A184" s="55">
        <v>3237</v>
      </c>
      <c r="B184" s="87" t="s">
        <v>407</v>
      </c>
      <c r="C184" s="52" t="s">
        <v>408</v>
      </c>
      <c r="D184" s="244">
        <v>60173</v>
      </c>
      <c r="E184" s="244">
        <v>37865.160000000003</v>
      </c>
      <c r="F184" s="54">
        <f t="shared" si="31"/>
        <v>62.927160021936757</v>
      </c>
    </row>
    <row r="185" spans="1:6" ht="12.75" customHeight="1" x14ac:dyDescent="0.2">
      <c r="A185" s="55">
        <v>3238</v>
      </c>
      <c r="B185" s="87" t="s">
        <v>409</v>
      </c>
      <c r="C185" s="52" t="s">
        <v>410</v>
      </c>
      <c r="D185" s="244">
        <v>19908</v>
      </c>
      <c r="E185" s="244">
        <v>14201.25</v>
      </c>
      <c r="F185" s="54">
        <f t="shared" si="31"/>
        <v>71.334388185654007</v>
      </c>
    </row>
    <row r="186" spans="1:6" ht="12.75" customHeight="1" x14ac:dyDescent="0.2">
      <c r="A186" s="55">
        <v>3239</v>
      </c>
      <c r="B186" s="87" t="s">
        <v>411</v>
      </c>
      <c r="C186" s="52" t="s">
        <v>412</v>
      </c>
      <c r="D186" s="244">
        <v>30615</v>
      </c>
      <c r="E186" s="244">
        <v>42105.26</v>
      </c>
      <c r="F186" s="54">
        <f t="shared" si="31"/>
        <v>137.53147150089825</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204533</v>
      </c>
      <c r="E188" s="53">
        <f t="shared" si="43"/>
        <v>210833.46</v>
      </c>
      <c r="F188" s="54">
        <f t="shared" si="31"/>
        <v>103.08041245178039</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15585</v>
      </c>
      <c r="E190" s="244">
        <v>15380.79</v>
      </c>
      <c r="F190" s="54">
        <f t="shared" si="31"/>
        <v>98.689701636188659</v>
      </c>
    </row>
    <row r="191" spans="1:6" ht="12.75" customHeight="1" x14ac:dyDescent="0.2">
      <c r="A191" s="55">
        <v>3293</v>
      </c>
      <c r="B191" s="87" t="s">
        <v>421</v>
      </c>
      <c r="C191" s="52" t="s">
        <v>422</v>
      </c>
      <c r="D191" s="244">
        <v>19202</v>
      </c>
      <c r="E191" s="244">
        <v>23396.6</v>
      </c>
      <c r="F191" s="54">
        <f t="shared" si="31"/>
        <v>121.84459952088322</v>
      </c>
    </row>
    <row r="192" spans="1:6" ht="12.75" customHeight="1" x14ac:dyDescent="0.2">
      <c r="A192" s="55">
        <v>3294</v>
      </c>
      <c r="B192" s="87" t="s">
        <v>423</v>
      </c>
      <c r="C192" s="52" t="s">
        <v>424</v>
      </c>
      <c r="D192" s="244">
        <v>2300</v>
      </c>
      <c r="E192" s="244">
        <v>11440</v>
      </c>
      <c r="F192" s="54">
        <f t="shared" si="31"/>
        <v>497.39130434782606</v>
      </c>
    </row>
    <row r="193" spans="1:6" ht="12.75" customHeight="1" x14ac:dyDescent="0.2">
      <c r="A193" s="55">
        <v>3295</v>
      </c>
      <c r="B193" s="87" t="s">
        <v>425</v>
      </c>
      <c r="C193" s="52" t="s">
        <v>426</v>
      </c>
      <c r="D193" s="244">
        <v>37625</v>
      </c>
      <c r="E193" s="244">
        <v>28641.98</v>
      </c>
      <c r="F193" s="54">
        <f t="shared" si="31"/>
        <v>76.124863787375418</v>
      </c>
    </row>
    <row r="194" spans="1:6" ht="12.75" customHeight="1" x14ac:dyDescent="0.2">
      <c r="A194" s="55" t="s">
        <v>427</v>
      </c>
      <c r="B194" s="87" t="s">
        <v>428</v>
      </c>
      <c r="C194" s="52" t="s">
        <v>427</v>
      </c>
      <c r="D194" s="244">
        <v>88750</v>
      </c>
      <c r="E194" s="244">
        <v>90156.75</v>
      </c>
      <c r="F194" s="54">
        <f t="shared" si="31"/>
        <v>101.58507042253521</v>
      </c>
    </row>
    <row r="195" spans="1:6" ht="12.75" customHeight="1" x14ac:dyDescent="0.2">
      <c r="A195" s="55">
        <v>3299</v>
      </c>
      <c r="B195" s="87" t="s">
        <v>429</v>
      </c>
      <c r="C195" s="52" t="s">
        <v>430</v>
      </c>
      <c r="D195" s="244">
        <v>41071</v>
      </c>
      <c r="E195" s="244">
        <v>41817.339999999997</v>
      </c>
      <c r="F195" s="54">
        <f t="shared" si="31"/>
        <v>101.81719461420467</v>
      </c>
    </row>
    <row r="196" spans="1:6" ht="12.75" customHeight="1" x14ac:dyDescent="0.2">
      <c r="A196" s="55">
        <v>34</v>
      </c>
      <c r="B196" s="234" t="s">
        <v>431</v>
      </c>
      <c r="C196" s="52" t="s">
        <v>432</v>
      </c>
      <c r="D196" s="53">
        <f t="shared" ref="D196:E196" si="44">D197+D202+D210</f>
        <v>67294</v>
      </c>
      <c r="E196" s="53">
        <f t="shared" si="44"/>
        <v>70740.399999999994</v>
      </c>
      <c r="F196" s="54">
        <f t="shared" si="31"/>
        <v>105.1214075549083</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67294</v>
      </c>
      <c r="E210" s="53">
        <f t="shared" si="47"/>
        <v>70740.399999999994</v>
      </c>
      <c r="F210" s="54">
        <f t="shared" si="31"/>
        <v>105.1214075549083</v>
      </c>
    </row>
    <row r="211" spans="1:6" ht="12.75" customHeight="1" x14ac:dyDescent="0.2">
      <c r="A211" s="55">
        <v>3431</v>
      </c>
      <c r="B211" s="234" t="s">
        <v>461</v>
      </c>
      <c r="C211" s="52" t="s">
        <v>462</v>
      </c>
      <c r="D211" s="244">
        <v>10244</v>
      </c>
      <c r="E211" s="244">
        <v>9022.11</v>
      </c>
      <c r="F211" s="54">
        <f t="shared" si="31"/>
        <v>88.07213978914487</v>
      </c>
    </row>
    <row r="212" spans="1:6" ht="12.75" customHeight="1" x14ac:dyDescent="0.2">
      <c r="A212" s="55">
        <v>3432</v>
      </c>
      <c r="B212" s="87" t="s">
        <v>463</v>
      </c>
      <c r="C212" s="52" t="s">
        <v>464</v>
      </c>
      <c r="D212" s="244">
        <v>1143</v>
      </c>
      <c r="E212" s="244"/>
      <c r="F212" s="54">
        <f t="shared" si="31"/>
        <v>0</v>
      </c>
    </row>
    <row r="213" spans="1:6" ht="12.75" customHeight="1" x14ac:dyDescent="0.2">
      <c r="A213" s="55">
        <v>3433</v>
      </c>
      <c r="B213" s="87" t="s">
        <v>465</v>
      </c>
      <c r="C213" s="52" t="s">
        <v>466</v>
      </c>
      <c r="D213" s="244">
        <v>55907</v>
      </c>
      <c r="E213" s="244">
        <v>61718.29</v>
      </c>
      <c r="F213" s="54">
        <f t="shared" si="31"/>
        <v>110.39456597563813</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4450</v>
      </c>
      <c r="E252" s="53">
        <f t="shared" si="63"/>
        <v>0</v>
      </c>
      <c r="F252" s="54">
        <f t="shared" ref="F252:F258" si="64">IF(D252&lt;&gt;0,IF(E252/D252&gt;=100,"&gt;&gt;100",E252/D252*100),"-")</f>
        <v>0</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4450</v>
      </c>
      <c r="E259" s="53">
        <f t="shared" si="66"/>
        <v>0</v>
      </c>
      <c r="F259" s="54">
        <f t="shared" ref="F259:F262" si="67">IF(D259&lt;&gt;0,IF(E259/D259&gt;=100,"&gt;&gt;100",E259/D259*100),"-")</f>
        <v>0</v>
      </c>
    </row>
    <row r="260" spans="1:6" ht="12.75" customHeight="1" x14ac:dyDescent="0.2">
      <c r="A260" s="55">
        <v>3721</v>
      </c>
      <c r="B260" s="87" t="s">
        <v>555</v>
      </c>
      <c r="C260" s="52" t="s">
        <v>556</v>
      </c>
      <c r="D260" s="244">
        <v>4450</v>
      </c>
      <c r="E260" s="244"/>
      <c r="F260" s="54">
        <f t="shared" si="67"/>
        <v>0</v>
      </c>
    </row>
    <row r="261" spans="1:6" ht="12.75" customHeight="1" x14ac:dyDescent="0.2">
      <c r="A261" s="55">
        <v>3722</v>
      </c>
      <c r="B261" s="87" t="s">
        <v>557</v>
      </c>
      <c r="C261" s="52" t="s">
        <v>558</v>
      </c>
      <c r="D261" s="244">
        <v>0</v>
      </c>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13576685</v>
      </c>
      <c r="E289" s="53">
        <f t="shared" si="79"/>
        <v>14476057.020000001</v>
      </c>
      <c r="F289" s="54">
        <f t="shared" si="76"/>
        <v>106.62438599702358</v>
      </c>
    </row>
    <row r="290" spans="1:6" ht="12.75" customHeight="1" x14ac:dyDescent="0.2">
      <c r="A290" s="55" t="s">
        <v>604</v>
      </c>
      <c r="B290" s="87" t="s">
        <v>615</v>
      </c>
      <c r="C290" s="52" t="s">
        <v>616</v>
      </c>
      <c r="D290" s="53">
        <f>IF(D6&gt;=D289,D6-D289,0)</f>
        <v>539967</v>
      </c>
      <c r="E290" s="53">
        <f>IF(E6&gt;=E289,E6-E289,0)</f>
        <v>201259.29999999888</v>
      </c>
      <c r="F290" s="54">
        <f t="shared" si="76"/>
        <v>37.272518505760331</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1700009</v>
      </c>
      <c r="E292" s="244">
        <v>2239975.96</v>
      </c>
      <c r="F292" s="54">
        <f t="shared" si="76"/>
        <v>131.76259419803071</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v>109711</v>
      </c>
      <c r="E294" s="244">
        <v>97063.01</v>
      </c>
      <c r="F294" s="54">
        <f t="shared" si="76"/>
        <v>88.471538861189842</v>
      </c>
    </row>
    <row r="295" spans="1:6" ht="24" x14ac:dyDescent="0.2">
      <c r="A295" s="55">
        <v>9661</v>
      </c>
      <c r="B295" s="87" t="s">
        <v>625</v>
      </c>
      <c r="C295" s="52" t="s">
        <v>626</v>
      </c>
      <c r="D295" s="244">
        <v>2250</v>
      </c>
      <c r="E295" s="244">
        <v>0</v>
      </c>
      <c r="F295" s="54">
        <f t="shared" si="76"/>
        <v>0</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237613</v>
      </c>
      <c r="E350" s="53">
        <f t="shared" si="95"/>
        <v>242495.15</v>
      </c>
      <c r="F350" s="54">
        <f t="shared" si="81"/>
        <v>102.05466451751377</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208122</v>
      </c>
      <c r="E363" s="53">
        <f t="shared" si="99"/>
        <v>175855.15</v>
      </c>
      <c r="F363" s="54">
        <f t="shared" si="81"/>
        <v>84.496184929992978</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73243</v>
      </c>
      <c r="E369" s="53">
        <f t="shared" si="101"/>
        <v>73378.92</v>
      </c>
      <c r="F369" s="54">
        <f t="shared" si="81"/>
        <v>100.1855740480319</v>
      </c>
    </row>
    <row r="370" spans="1:6" ht="12.75" customHeight="1" x14ac:dyDescent="0.2">
      <c r="A370" s="55">
        <v>4221</v>
      </c>
      <c r="B370" s="87" t="s">
        <v>670</v>
      </c>
      <c r="C370" s="52" t="s">
        <v>762</v>
      </c>
      <c r="D370" s="244">
        <v>23171</v>
      </c>
      <c r="E370" s="244">
        <v>51151</v>
      </c>
      <c r="F370" s="54">
        <f t="shared" si="81"/>
        <v>220.75439126494322</v>
      </c>
    </row>
    <row r="371" spans="1:6" ht="12.75" customHeight="1" x14ac:dyDescent="0.2">
      <c r="A371" s="55">
        <v>4222</v>
      </c>
      <c r="B371" s="87" t="s">
        <v>763</v>
      </c>
      <c r="C371" s="52" t="s">
        <v>764</v>
      </c>
      <c r="D371" s="244"/>
      <c r="E371" s="244">
        <v>22227.919999999998</v>
      </c>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v>21502</v>
      </c>
      <c r="E375" s="244"/>
      <c r="F375" s="54">
        <f t="shared" si="81"/>
        <v>0</v>
      </c>
    </row>
    <row r="376" spans="1:6" ht="12.75" customHeight="1" x14ac:dyDescent="0.2">
      <c r="A376" s="55">
        <v>4227</v>
      </c>
      <c r="B376" s="234" t="s">
        <v>682</v>
      </c>
      <c r="C376" s="52" t="s">
        <v>769</v>
      </c>
      <c r="D376" s="244">
        <v>28570</v>
      </c>
      <c r="E376" s="244"/>
      <c r="F376" s="54">
        <f t="shared" si="81"/>
        <v>0</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134879</v>
      </c>
      <c r="E383" s="53">
        <f t="shared" si="103"/>
        <v>102476.23</v>
      </c>
      <c r="F383" s="54">
        <f t="shared" si="81"/>
        <v>75.976415898694384</v>
      </c>
    </row>
    <row r="384" spans="1:6" ht="12.75" customHeight="1" x14ac:dyDescent="0.2">
      <c r="A384" s="55">
        <v>4241</v>
      </c>
      <c r="B384" s="87" t="s">
        <v>779</v>
      </c>
      <c r="C384" s="52" t="s">
        <v>780</v>
      </c>
      <c r="D384" s="244">
        <v>134879</v>
      </c>
      <c r="E384" s="244">
        <v>102476.23</v>
      </c>
      <c r="F384" s="54">
        <f t="shared" si="81"/>
        <v>75.976415898694384</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29491</v>
      </c>
      <c r="E402" s="53">
        <f t="shared" si="109"/>
        <v>66640</v>
      </c>
      <c r="F402" s="54">
        <f t="shared" si="81"/>
        <v>225.96724424400665</v>
      </c>
    </row>
    <row r="403" spans="1:6" ht="12.75" customHeight="1" x14ac:dyDescent="0.2">
      <c r="A403" s="55">
        <v>451</v>
      </c>
      <c r="B403" s="87" t="s">
        <v>807</v>
      </c>
      <c r="C403" s="52" t="s">
        <v>808</v>
      </c>
      <c r="D403" s="244">
        <v>29491</v>
      </c>
      <c r="E403" s="244"/>
      <c r="F403" s="54">
        <f t="shared" si="81"/>
        <v>0</v>
      </c>
    </row>
    <row r="404" spans="1:6" ht="12.75" customHeight="1" x14ac:dyDescent="0.2">
      <c r="A404" s="55">
        <v>452</v>
      </c>
      <c r="B404" s="87" t="s">
        <v>809</v>
      </c>
      <c r="C404" s="52" t="s">
        <v>810</v>
      </c>
      <c r="D404" s="244"/>
      <c r="E404" s="244">
        <v>66640</v>
      </c>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237613</v>
      </c>
      <c r="E408" s="53">
        <f t="shared" si="111"/>
        <v>242495.15</v>
      </c>
      <c r="F408" s="54">
        <f t="shared" si="81"/>
        <v>102.05466451751377</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1791744</v>
      </c>
      <c r="E410" s="244">
        <v>2029356.66</v>
      </c>
      <c r="F410" s="54">
        <f t="shared" si="81"/>
        <v>113.26152954886413</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14116652</v>
      </c>
      <c r="E412" s="53">
        <f>E6+E298</f>
        <v>14677316.32</v>
      </c>
      <c r="F412" s="54">
        <f t="shared" si="81"/>
        <v>103.97165220195271</v>
      </c>
    </row>
    <row r="413" spans="1:6" ht="12.75" customHeight="1" x14ac:dyDescent="0.2">
      <c r="A413" s="55" t="s">
        <v>604</v>
      </c>
      <c r="B413" s="87" t="s">
        <v>827</v>
      </c>
      <c r="C413" s="52" t="s">
        <v>828</v>
      </c>
      <c r="D413" s="53">
        <f t="shared" ref="D413:E413" si="112">D289+D350</f>
        <v>13814298</v>
      </c>
      <c r="E413" s="53">
        <f t="shared" si="112"/>
        <v>14718552.170000002</v>
      </c>
      <c r="F413" s="54">
        <f t="shared" si="81"/>
        <v>106.54578444738922</v>
      </c>
    </row>
    <row r="414" spans="1:6" ht="12.75" customHeight="1" x14ac:dyDescent="0.2">
      <c r="A414" s="55" t="s">
        <v>604</v>
      </c>
      <c r="B414" s="87" t="s">
        <v>829</v>
      </c>
      <c r="C414" s="52" t="s">
        <v>830</v>
      </c>
      <c r="D414" s="53">
        <f t="shared" ref="D414:E414" si="113">IF(D412&gt;=D413,D412-D413,0)</f>
        <v>302354</v>
      </c>
      <c r="E414" s="53">
        <f t="shared" si="113"/>
        <v>0</v>
      </c>
      <c r="F414" s="54">
        <f t="shared" si="81"/>
        <v>0</v>
      </c>
    </row>
    <row r="415" spans="1:6" ht="12.75" customHeight="1" x14ac:dyDescent="0.2">
      <c r="A415" s="55" t="s">
        <v>604</v>
      </c>
      <c r="B415" s="87" t="s">
        <v>831</v>
      </c>
      <c r="C415" s="52" t="s">
        <v>832</v>
      </c>
      <c r="D415" s="53">
        <f t="shared" ref="D415:E415" si="114">IF(D413&gt;=D412,D413-D412,0)</f>
        <v>0</v>
      </c>
      <c r="E415" s="53">
        <f t="shared" si="114"/>
        <v>41235.85000000149</v>
      </c>
      <c r="F415" s="54" t="str">
        <f t="shared" si="81"/>
        <v>-</v>
      </c>
    </row>
    <row r="416" spans="1:6" ht="12.75" customHeight="1" x14ac:dyDescent="0.2">
      <c r="A416" s="62" t="s">
        <v>833</v>
      </c>
      <c r="B416" s="234" t="s">
        <v>834</v>
      </c>
      <c r="C416" s="63" t="s">
        <v>835</v>
      </c>
      <c r="D416" s="53">
        <f t="shared" ref="D416:E416" si="115">IF(D292-D293+D409-D410&gt;=0,D292-D293+D409-D410,0)</f>
        <v>0</v>
      </c>
      <c r="E416" s="53">
        <f t="shared" si="115"/>
        <v>210619.30000000005</v>
      </c>
      <c r="F416" s="54" t="str">
        <f t="shared" si="81"/>
        <v>-</v>
      </c>
    </row>
    <row r="417" spans="1:6" ht="12.75" customHeight="1" x14ac:dyDescent="0.2">
      <c r="A417" s="62" t="s">
        <v>833</v>
      </c>
      <c r="B417" s="87" t="s">
        <v>836</v>
      </c>
      <c r="C417" s="63" t="s">
        <v>837</v>
      </c>
      <c r="D417" s="53">
        <f t="shared" ref="D417:E417" si="116">IF(D293-D292+D410-D409&gt;=0,D293-D292+D410-D409,0)</f>
        <v>91735</v>
      </c>
      <c r="E417" s="53">
        <f t="shared" si="116"/>
        <v>0</v>
      </c>
      <c r="F417" s="54">
        <f t="shared" si="81"/>
        <v>0</v>
      </c>
    </row>
    <row r="418" spans="1:6" ht="12.75" customHeight="1" x14ac:dyDescent="0.2">
      <c r="A418" s="57" t="s">
        <v>838</v>
      </c>
      <c r="B418" s="235" t="s">
        <v>839</v>
      </c>
      <c r="C418" s="58" t="s">
        <v>840</v>
      </c>
      <c r="D418" s="64">
        <f t="shared" ref="D418:E418" si="117">D294+D411</f>
        <v>109711</v>
      </c>
      <c r="E418" s="64">
        <f t="shared" si="117"/>
        <v>97063.01</v>
      </c>
      <c r="F418" s="59">
        <f t="shared" si="81"/>
        <v>88.471538861189842</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14116652</v>
      </c>
      <c r="E639" s="53">
        <f t="shared" si="180"/>
        <v>14677316.32</v>
      </c>
      <c r="F639" s="54">
        <f t="shared" si="119"/>
        <v>103.97165220195271</v>
      </c>
    </row>
    <row r="640" spans="1:6" ht="12.75" customHeight="1" x14ac:dyDescent="0.2">
      <c r="A640" s="55" t="s">
        <v>604</v>
      </c>
      <c r="B640" s="87" t="s">
        <v>1273</v>
      </c>
      <c r="C640" s="52" t="s">
        <v>1274</v>
      </c>
      <c r="D640" s="53">
        <f t="shared" ref="D640:E640" si="181">D413+D528</f>
        <v>13814298</v>
      </c>
      <c r="E640" s="53">
        <f t="shared" si="181"/>
        <v>14718552.170000002</v>
      </c>
      <c r="F640" s="54">
        <f t="shared" si="119"/>
        <v>106.54578444738922</v>
      </c>
    </row>
    <row r="641" spans="1:6" ht="12.75" customHeight="1" x14ac:dyDescent="0.2">
      <c r="A641" s="55" t="s">
        <v>604</v>
      </c>
      <c r="B641" s="87" t="s">
        <v>1275</v>
      </c>
      <c r="C641" s="52" t="s">
        <v>1276</v>
      </c>
      <c r="D641" s="53">
        <f t="shared" ref="D641:E641" si="182">IF(D639&gt;=D640,D639-D640,0)</f>
        <v>302354</v>
      </c>
      <c r="E641" s="53">
        <f t="shared" si="182"/>
        <v>0</v>
      </c>
      <c r="F641" s="54">
        <f t="shared" si="119"/>
        <v>0</v>
      </c>
    </row>
    <row r="642" spans="1:6" ht="12.75" customHeight="1" x14ac:dyDescent="0.2">
      <c r="A642" s="55" t="s">
        <v>604</v>
      </c>
      <c r="B642" s="87" t="s">
        <v>1277</v>
      </c>
      <c r="C642" s="52" t="s">
        <v>1278</v>
      </c>
      <c r="D642" s="53">
        <f t="shared" ref="D642:E642" si="183">IF(D640&gt;=D639,D640-D639,0)</f>
        <v>0</v>
      </c>
      <c r="E642" s="53">
        <f t="shared" si="183"/>
        <v>41235.85000000149</v>
      </c>
      <c r="F642" s="54" t="str">
        <f t="shared" si="119"/>
        <v>-</v>
      </c>
    </row>
    <row r="643" spans="1:6" ht="24" x14ac:dyDescent="0.2">
      <c r="A643" s="62" t="s">
        <v>1279</v>
      </c>
      <c r="B643" s="87" t="s">
        <v>1280</v>
      </c>
      <c r="C643" s="63" t="s">
        <v>1279</v>
      </c>
      <c r="D643" s="53">
        <f t="shared" ref="D643:E643" si="184">IF(D416-D417+D637-D638&gt;=0,D416-D417+D637-D638,0)</f>
        <v>0</v>
      </c>
      <c r="E643" s="53">
        <f t="shared" si="184"/>
        <v>210619.30000000005</v>
      </c>
      <c r="F643" s="54" t="str">
        <f t="shared" si="119"/>
        <v>-</v>
      </c>
    </row>
    <row r="644" spans="1:6" ht="24" x14ac:dyDescent="0.2">
      <c r="A644" s="62" t="s">
        <v>1281</v>
      </c>
      <c r="B644" s="87" t="s">
        <v>1282</v>
      </c>
      <c r="C644" s="63" t="s">
        <v>1281</v>
      </c>
      <c r="D644" s="53">
        <f t="shared" ref="D644:E644" si="185">IF(D417-D416+D638-D637&gt;=0,D417-D416+D638-D637,0)</f>
        <v>91735</v>
      </c>
      <c r="E644" s="53">
        <f t="shared" si="185"/>
        <v>0</v>
      </c>
      <c r="F644" s="54">
        <f t="shared" si="119"/>
        <v>0</v>
      </c>
    </row>
    <row r="645" spans="1:6" ht="24" x14ac:dyDescent="0.2">
      <c r="A645" s="55" t="s">
        <v>604</v>
      </c>
      <c r="B645" s="87" t="s">
        <v>1283</v>
      </c>
      <c r="C645" s="52" t="s">
        <v>1284</v>
      </c>
      <c r="D645" s="53">
        <f t="shared" ref="D645:E645" si="186">IF(D641+D643-D642-D644&gt;=0,D641+D643-D642-D644,0)</f>
        <v>210619</v>
      </c>
      <c r="E645" s="53">
        <f t="shared" si="186"/>
        <v>169383.44999999856</v>
      </c>
      <c r="F645" s="54">
        <f t="shared" si="119"/>
        <v>80.421733082009965</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955725</v>
      </c>
      <c r="E647" s="245">
        <v>1006326.28</v>
      </c>
      <c r="F647" s="59">
        <f t="shared" si="119"/>
        <v>105.29454393261662</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615125</v>
      </c>
      <c r="E649" s="244">
        <v>293609.34999999998</v>
      </c>
      <c r="F649" s="54">
        <f t="shared" ref="F649:F724" si="188">IF(D649&lt;&gt;0,IF(E649/D649&gt;=100,"&gt;&gt;100",E649/D649*100),"-")</f>
        <v>47.731656167445635</v>
      </c>
    </row>
    <row r="650" spans="1:6" ht="12.75" customHeight="1" x14ac:dyDescent="0.2">
      <c r="A650" s="55" t="s">
        <v>1292</v>
      </c>
      <c r="B650" s="87" t="s">
        <v>1293</v>
      </c>
      <c r="C650" s="52" t="s">
        <v>1292</v>
      </c>
      <c r="D650" s="244">
        <v>2206903</v>
      </c>
      <c r="E650" s="244">
        <v>2473056.15</v>
      </c>
      <c r="F650" s="54">
        <f t="shared" si="188"/>
        <v>112.06002937147667</v>
      </c>
    </row>
    <row r="651" spans="1:6" ht="12.75" customHeight="1" x14ac:dyDescent="0.2">
      <c r="A651" s="55" t="s">
        <v>1294</v>
      </c>
      <c r="B651" s="87" t="s">
        <v>1295</v>
      </c>
      <c r="C651" s="52" t="s">
        <v>1294</v>
      </c>
      <c r="D651" s="244">
        <v>2528419</v>
      </c>
      <c r="E651" s="244">
        <v>2503001.46</v>
      </c>
      <c r="F651" s="54">
        <f t="shared" si="188"/>
        <v>98.994725953253791</v>
      </c>
    </row>
    <row r="652" spans="1:6" ht="24" x14ac:dyDescent="0.2">
      <c r="A652" s="55">
        <v>11</v>
      </c>
      <c r="B652" s="87" t="s">
        <v>1296</v>
      </c>
      <c r="C652" s="52" t="s">
        <v>1297</v>
      </c>
      <c r="D652" s="53">
        <f t="shared" ref="D652:E652" si="189">+D649+D650-D651</f>
        <v>293609</v>
      </c>
      <c r="E652" s="53">
        <f t="shared" si="189"/>
        <v>263664.04000000004</v>
      </c>
      <c r="F652" s="54">
        <f t="shared" si="188"/>
        <v>89.801075580108247</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100</v>
      </c>
      <c r="E654" s="266">
        <v>100</v>
      </c>
      <c r="F654" s="54">
        <f t="shared" si="188"/>
        <v>100</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100</v>
      </c>
      <c r="E656" s="266">
        <v>100</v>
      </c>
      <c r="F656" s="54">
        <f t="shared" si="188"/>
        <v>100</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11411300</v>
      </c>
      <c r="E675" s="244">
        <v>12012324.539999999</v>
      </c>
      <c r="F675" s="54">
        <f t="shared" si="188"/>
        <v>105.26692436444576</v>
      </c>
    </row>
    <row r="676" spans="1:6" ht="24" x14ac:dyDescent="0.2">
      <c r="A676" s="55">
        <v>63613</v>
      </c>
      <c r="B676" s="234" t="s">
        <v>1345</v>
      </c>
      <c r="C676" s="52" t="s">
        <v>1346</v>
      </c>
      <c r="D676" s="244">
        <v>44379</v>
      </c>
      <c r="E676" s="244">
        <v>9407.5</v>
      </c>
      <c r="F676" s="54">
        <f t="shared" si="188"/>
        <v>21.198089186326865</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v>101371.1</v>
      </c>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v>982469</v>
      </c>
      <c r="E694" s="244">
        <v>419641.8</v>
      </c>
      <c r="F694" s="54">
        <f t="shared" si="188"/>
        <v>42.712981274727241</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v>6323</v>
      </c>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310700</v>
      </c>
      <c r="E710" s="244">
        <v>387429</v>
      </c>
      <c r="F710" s="54">
        <f t="shared" si="188"/>
        <v>124.69552623109108</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14616</v>
      </c>
      <c r="E716" s="244"/>
      <c r="F716" s="54">
        <f t="shared" si="188"/>
        <v>0</v>
      </c>
    </row>
    <row r="717" spans="1:6" ht="12.75" customHeight="1" x14ac:dyDescent="0.2">
      <c r="A717" s="55">
        <v>31215</v>
      </c>
      <c r="B717" s="87" t="s">
        <v>1409</v>
      </c>
      <c r="C717" s="52" t="s">
        <v>1410</v>
      </c>
      <c r="D717" s="244">
        <v>18473</v>
      </c>
      <c r="E717" s="244">
        <v>44157.89</v>
      </c>
      <c r="F717" s="54">
        <f t="shared" si="188"/>
        <v>239.04016672982192</v>
      </c>
    </row>
    <row r="718" spans="1:6" ht="12.75" customHeight="1" x14ac:dyDescent="0.2">
      <c r="A718" s="55">
        <v>32121</v>
      </c>
      <c r="B718" s="87" t="s">
        <v>1411</v>
      </c>
      <c r="C718" s="52" t="s">
        <v>1412</v>
      </c>
      <c r="D718" s="244">
        <v>404122</v>
      </c>
      <c r="E718" s="244">
        <v>433621.6</v>
      </c>
      <c r="F718" s="54">
        <f t="shared" si="188"/>
        <v>107.29967683026412</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15000</v>
      </c>
      <c r="E720" s="244">
        <v>36335</v>
      </c>
      <c r="F720" s="54">
        <f t="shared" si="188"/>
        <v>242.23333333333335</v>
      </c>
    </row>
    <row r="721" spans="1:6" ht="12.75" customHeight="1" x14ac:dyDescent="0.2">
      <c r="A721" s="55" t="s">
        <v>1417</v>
      </c>
      <c r="B721" s="87" t="s">
        <v>1418</v>
      </c>
      <c r="C721" s="52" t="s">
        <v>1417</v>
      </c>
      <c r="D721" s="244">
        <v>2692</v>
      </c>
      <c r="E721" s="244"/>
      <c r="F721" s="54">
        <f t="shared" si="188"/>
        <v>0</v>
      </c>
    </row>
    <row r="722" spans="1:6" ht="12.75" customHeight="1" x14ac:dyDescent="0.2">
      <c r="A722" s="55" t="s">
        <v>1419</v>
      </c>
      <c r="B722" s="87" t="s">
        <v>1420</v>
      </c>
      <c r="C722" s="52" t="s">
        <v>1419</v>
      </c>
      <c r="D722" s="244">
        <v>23974</v>
      </c>
      <c r="E722" s="244">
        <v>31552.66</v>
      </c>
      <c r="F722" s="54">
        <f t="shared" si="188"/>
        <v>131.6119963293568</v>
      </c>
    </row>
    <row r="723" spans="1:6" ht="12.75" customHeight="1" x14ac:dyDescent="0.2">
      <c r="A723" s="55" t="s">
        <v>1421</v>
      </c>
      <c r="B723" s="87" t="s">
        <v>1422</v>
      </c>
      <c r="C723" s="52" t="s">
        <v>1421</v>
      </c>
      <c r="D723" s="244">
        <v>21469</v>
      </c>
      <c r="E723" s="244"/>
      <c r="F723" s="54">
        <f t="shared" si="188"/>
        <v>0</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v>4450</v>
      </c>
      <c r="E823" s="244"/>
      <c r="F823" s="54">
        <f t="shared" si="190"/>
        <v>0</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180" sqref="E18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15400351</v>
      </c>
      <c r="E6" s="231">
        <f t="shared" si="0"/>
        <v>15264869.160000002</v>
      </c>
      <c r="F6" s="232">
        <f t="shared" ref="F6:F260" si="1">IF(D6&gt;0,IF(E6/D6&gt;=100,"&gt;&gt;100",E6/D6*100),"-")</f>
        <v>99.120267843245927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13923685</v>
      </c>
      <c r="E7" s="106">
        <f t="shared" si="2"/>
        <v>13727353.830000002</v>
      </c>
      <c r="F7" s="95">
        <f t="shared" si="1"/>
        <v>98.589948206958155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1500750</v>
      </c>
      <c r="E8" s="106">
        <f>E9+E10-E11</f>
        <v>1500750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1500750</v>
      </c>
      <c r="E9" s="249">
        <v>1500750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12422935</v>
      </c>
      <c r="E12" s="106">
        <f t="shared" si="3"/>
        <v>12226603.830000002</v>
      </c>
      <c r="F12" s="95">
        <f t="shared" si="1"/>
        <v>98.419607202323775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11843148</v>
      </c>
      <c r="E13" s="106">
        <f t="shared" si="4"/>
        <v>11718239.450000001</v>
      </c>
      <c r="F13" s="95">
        <f t="shared" si="1"/>
        <v>98.945309557897971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15150905</v>
      </c>
      <c r="E15" s="249">
        <v>15150905.300000001</v>
      </c>
      <c r="F15" s="95">
        <f t="shared" si="1"/>
        <v>100.00000198007974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167414</v>
      </c>
      <c r="E17" s="249">
        <v>234054.33</v>
      </c>
      <c r="F17" s="95">
        <f t="shared" si="1"/>
        <v>139.80570919994744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3475171</v>
      </c>
      <c r="E18" s="249">
        <v>3666720.18</v>
      </c>
      <c r="F18" s="95">
        <f t="shared" si="1"/>
        <v>105.51193538389909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436342</v>
      </c>
      <c r="E19" s="106">
        <f t="shared" si="5"/>
        <v>401149.36000000034</v>
      </c>
      <c r="F19" s="95">
        <f t="shared" si="1"/>
        <v>91.934620091579617</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1752185</v>
      </c>
      <c r="E20" s="249">
        <v>1752204.77</v>
      </c>
      <c r="F20" s="95">
        <f t="shared" si="1"/>
        <v>100.00112830551569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35717</v>
      </c>
      <c r="E21" s="249">
        <v>54347.35</v>
      </c>
      <c r="F21" s="95">
        <f t="shared" si="1"/>
        <v>152.16101576280204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168551</v>
      </c>
      <c r="E22" s="249">
        <v>168550.64</v>
      </c>
      <c r="F22" s="95">
        <f t="shared" si="1"/>
        <v>99.999786414794343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10043</v>
      </c>
      <c r="E24" s="249">
        <v>10043.25</v>
      </c>
      <c r="F24" s="95">
        <f t="shared" si="1"/>
        <v>100.00248929602708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826935</v>
      </c>
      <c r="E25" s="249">
        <v>826934.87</v>
      </c>
      <c r="F25" s="95">
        <f t="shared" si="1"/>
        <v>99.999984279296442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596835</v>
      </c>
      <c r="E26" s="249">
        <v>585495.79</v>
      </c>
      <c r="F26" s="95">
        <f t="shared" si="1"/>
        <v>98.100109745574585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2953924</v>
      </c>
      <c r="E28" s="249">
        <v>2996427.31</v>
      </c>
      <c r="F28" s="95">
        <f t="shared" si="1"/>
        <v>101.43887622024128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143445</v>
      </c>
      <c r="E35" s="106">
        <f t="shared" si="7"/>
        <v>107215.02000000002</v>
      </c>
      <c r="F35" s="95">
        <f t="shared" si="1"/>
        <v>74.742946774024901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590683</v>
      </c>
      <c r="E36" s="249">
        <v>693345.24</v>
      </c>
      <c r="F36" s="95">
        <f t="shared" si="1"/>
        <v>117.38025980094228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447238</v>
      </c>
      <c r="E40" s="249">
        <v>586130.22</v>
      </c>
      <c r="F40" s="95">
        <f t="shared" si="1"/>
        <v>131.05554984147142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7664</v>
      </c>
      <c r="E47" s="249">
        <v>7664.03</v>
      </c>
      <c r="F47" s="95">
        <f t="shared" si="1"/>
        <v>100.00039144050103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7664</v>
      </c>
      <c r="E50" s="249">
        <v>7664.03</v>
      </c>
      <c r="F50" s="95">
        <f t="shared" si="1"/>
        <v>100.00039144050103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774872</v>
      </c>
      <c r="E54" s="249">
        <v>811340.38</v>
      </c>
      <c r="F54" s="95">
        <f t="shared" si="1"/>
        <v>104.70637473027804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774872</v>
      </c>
      <c r="E55" s="249">
        <v>811340.38</v>
      </c>
      <c r="F55" s="95">
        <f t="shared" si="1"/>
        <v>104.70637473027804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1476666</v>
      </c>
      <c r="E68" s="106">
        <f t="shared" si="13"/>
        <v>1537515.33</v>
      </c>
      <c r="F68" s="95">
        <f t="shared" si="1"/>
        <v>104.12072398226817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293609</v>
      </c>
      <c r="E69" s="106">
        <f t="shared" si="14"/>
        <v>263664.03999999998</v>
      </c>
      <c r="F69" s="95">
        <f t="shared" si="1"/>
        <v>89.801075580108233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293609</v>
      </c>
      <c r="E70" s="106">
        <f t="shared" si="15"/>
        <v>263664.03999999998</v>
      </c>
      <c r="F70" s="95">
        <f t="shared" si="1"/>
        <v>89.801075580108233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293609</v>
      </c>
      <c r="E72" s="249">
        <v>263664.03999999998</v>
      </c>
      <c r="F72" s="95">
        <f t="shared" si="1"/>
        <v>89.801075580108233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118221</v>
      </c>
      <c r="E78" s="106">
        <f>E79+SUM(E82:E84)-E85+E86</f>
        <v>170462</v>
      </c>
      <c r="F78" s="95">
        <f t="shared" si="1"/>
        <v>144.18927263345768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118221</v>
      </c>
      <c r="E86" s="249">
        <v>170462</v>
      </c>
      <c r="F86" s="95">
        <f t="shared" si="1"/>
        <v>144.18927263345768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109111</v>
      </c>
      <c r="E146" s="106">
        <f t="shared" si="26"/>
        <v>97063.010000000009</v>
      </c>
      <c r="F146" s="95">
        <f t="shared" si="1"/>
        <v>88.958042727131087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100701</v>
      </c>
      <c r="E149" s="106">
        <f t="shared" si="27"/>
        <v>60595.01</v>
      </c>
      <c r="F149" s="95">
        <f t="shared" si="1"/>
        <v>60.173195896763687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100701</v>
      </c>
      <c r="E157" s="249">
        <v>60595.01</v>
      </c>
      <c r="F157" s="95">
        <f t="shared" si="1"/>
        <v>60.173195896763687</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6160</v>
      </c>
      <c r="E159" s="249">
        <v>36468</v>
      </c>
      <c r="F159" s="95">
        <f t="shared" si="1"/>
        <v>592.01298701298697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2250</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955725</v>
      </c>
      <c r="E170" s="106">
        <f t="shared" si="29"/>
        <v>1006326.28</v>
      </c>
      <c r="F170" s="95">
        <f t="shared" si="1"/>
        <v>105.29454393261662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955725</v>
      </c>
      <c r="E173" s="249">
        <v>1006326.28</v>
      </c>
      <c r="F173" s="95">
        <f t="shared" si="1"/>
        <v>105.29454393261662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15400351</v>
      </c>
      <c r="E175" s="106">
        <f t="shared" si="30"/>
        <v>15264869.16</v>
      </c>
      <c r="F175" s="95">
        <f t="shared" si="1"/>
        <v>99.120267843245912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1156936</v>
      </c>
      <c r="E176" s="106">
        <f t="shared" si="31"/>
        <v>1271068.8700000001</v>
      </c>
      <c r="F176" s="95">
        <f t="shared" si="1"/>
        <v>109.86509798294807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1156936</v>
      </c>
      <c r="E177" s="106">
        <f t="shared" si="32"/>
        <v>1271068.8700000001</v>
      </c>
      <c r="F177" s="95">
        <f t="shared" si="1"/>
        <v>109.86509798294807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942205</v>
      </c>
      <c r="E178" s="249">
        <v>1001555.27</v>
      </c>
      <c r="F178" s="95">
        <f t="shared" si="1"/>
        <v>106.29908247143669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91949</v>
      </c>
      <c r="E179" s="249">
        <v>101009.3</v>
      </c>
      <c r="F179" s="95">
        <f t="shared" si="1"/>
        <v>109.85361450369227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1132</v>
      </c>
      <c r="E180" s="106">
        <f t="shared" si="33"/>
        <v>12.5</v>
      </c>
      <c r="F180" s="95">
        <f t="shared" si="1"/>
        <v>1.1042402826855124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1132</v>
      </c>
      <c r="E183" s="249">
        <v>12.5</v>
      </c>
      <c r="F183" s="95">
        <f t="shared" si="1"/>
        <v>1.1042402826855124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3429</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118221</v>
      </c>
      <c r="E188" s="249">
        <v>168491.8</v>
      </c>
      <c r="F188" s="95">
        <f t="shared" si="1"/>
        <v>142.52273284780199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14243415</v>
      </c>
      <c r="E237" s="106">
        <f t="shared" si="41"/>
        <v>13993800.289999999</v>
      </c>
      <c r="F237" s="95">
        <f t="shared" si="1"/>
        <v>98.247507988779375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13923685</v>
      </c>
      <c r="E238" s="106">
        <f t="shared" si="42"/>
        <v>13727353.83</v>
      </c>
      <c r="F238" s="95">
        <f t="shared" si="1"/>
        <v>98.589948206958141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13923685</v>
      </c>
      <c r="E239" s="106">
        <f t="shared" si="43"/>
        <v>13727353.83</v>
      </c>
      <c r="F239" s="95">
        <f t="shared" si="1"/>
        <v>98.589948206958141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13923685</v>
      </c>
      <c r="E240" s="249">
        <v>13727353.83</v>
      </c>
      <c r="F240" s="95">
        <f t="shared" si="1"/>
        <v>98.589948206958141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210619</v>
      </c>
      <c r="E245" s="106">
        <f t="shared" si="45"/>
        <v>169383.44999999972</v>
      </c>
      <c r="F245" s="95">
        <f t="shared" si="1"/>
        <v>80.421733082010519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210619</v>
      </c>
      <c r="E246" s="106">
        <f t="shared" si="46"/>
        <v>2200966.0299999998</v>
      </c>
      <c r="F246" s="95">
        <f t="shared" si="1"/>
        <v>1044.9988035267472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210619</v>
      </c>
      <c r="E247" s="249">
        <v>2200966.0299999998</v>
      </c>
      <c r="F247" s="95">
        <f t="shared" si="1"/>
        <v>1044.9988035267472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2031582.58</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v>2031582.58</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109111</v>
      </c>
      <c r="E255" s="249">
        <v>97063.01</v>
      </c>
      <c r="F255" s="95">
        <f t="shared" si="1"/>
        <v>88.958042727131087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332289</v>
      </c>
      <c r="E259" s="106">
        <f t="shared" si="49"/>
        <v>5000</v>
      </c>
      <c r="F259" s="95">
        <f t="shared" si="1"/>
        <v>1.5047142698073062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332289</v>
      </c>
      <c r="E260" s="250">
        <v>5000</v>
      </c>
      <c r="F260" s="99">
        <f t="shared" si="1"/>
        <v>1.5047142698073062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109111</v>
      </c>
      <c r="E265" s="249">
        <v>97063.01</v>
      </c>
      <c r="F265" s="95">
        <f t="shared" si="50"/>
        <v>88.958042727131087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118221</v>
      </c>
      <c r="E268" s="249">
        <v>170462</v>
      </c>
      <c r="F268" s="95">
        <f t="shared" si="50"/>
        <v>144.18927263345768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1156936</v>
      </c>
      <c r="E288" s="249">
        <v>1271068.8700000001</v>
      </c>
      <c r="F288" s="95">
        <f t="shared" si="50"/>
        <v>109.86509798294807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118221</v>
      </c>
      <c r="E302" s="249">
        <v>168491.8</v>
      </c>
      <c r="F302" s="95">
        <f t="shared" si="50"/>
        <v>142.52273284780199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13814298</v>
      </c>
      <c r="E114" s="83">
        <f t="shared" si="22"/>
        <v>14718552.17</v>
      </c>
      <c r="F114" s="65">
        <f t="shared" si="1"/>
        <v>106.54578444738922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13624353</v>
      </c>
      <c r="E115" s="83">
        <f t="shared" si="23"/>
        <v>14484473.42</v>
      </c>
      <c r="F115" s="65">
        <f t="shared" si="1"/>
        <v>106.31311020787555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13624353</v>
      </c>
      <c r="E117" s="251">
        <v>14484473.42</v>
      </c>
      <c r="F117" s="65">
        <f t="shared" si="1"/>
        <v>106.31311020787555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189945</v>
      </c>
      <c r="E126" s="251">
        <v>234078.75</v>
      </c>
      <c r="F126" s="65">
        <f t="shared" si="1"/>
        <v>123.23501539919451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13814298</v>
      </c>
      <c r="E141" s="108">
        <f t="shared" si="28"/>
        <v>14718552.17</v>
      </c>
      <c r="F141" s="84">
        <f t="shared" si="1"/>
        <v>106.54578444738922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25" sqref="B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14924.35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14924.35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14924.35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v>13374.35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v>1550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1156937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1271068.8700000001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168491.8</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1102577.07</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1001555.27</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101009.3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12.5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0</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1156937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1156937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942205</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91949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1132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3430</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118221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1271068.8700000001</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1271068.8700000001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168491.8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1102577.07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9</v>
      </c>
      <c r="I3" s="131" t="str">
        <f>RefStr!C10</f>
        <v>31</v>
      </c>
      <c r="J3" s="132" t="str">
        <f>RefStr!H7</f>
        <v>DA</v>
      </c>
      <c r="K3" s="130" t="str">
        <f>RefStr!H9</f>
        <v>DA</v>
      </c>
      <c r="L3" s="130" t="str">
        <f>RefStr!H10</f>
        <v>DA</v>
      </c>
      <c r="M3" s="130" t="str">
        <f>RefStr!H8</f>
        <v>DA</v>
      </c>
      <c r="N3" s="130" t="str">
        <f>RefStr!H11</f>
        <v>DA</v>
      </c>
      <c r="O3" s="133">
        <f>RefStr!C6</f>
        <v>21422</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7"/>
      <c r="D2" s="4"/>
      <c r="E2" s="4"/>
      <c r="F2" s="4"/>
      <c r="G2" s="4"/>
      <c r="H2" s="4"/>
      <c r="I2" s="4"/>
      <c r="J2" s="4"/>
      <c r="K2" s="4"/>
      <c r="L2" s="4"/>
      <c r="M2" s="4"/>
      <c r="N2" s="4"/>
      <c r="O2" s="4"/>
      <c r="P2" s="4"/>
      <c r="Q2" s="4"/>
    </row>
    <row r="3" spans="1:17" ht="18.75" customHeight="1" x14ac:dyDescent="0.2">
      <c r="A3" s="42" t="s">
        <v>3299</v>
      </c>
      <c r="B3" s="386"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1" t="s">
        <v>3381</v>
      </c>
      <c r="C46" s="377"/>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71" t="s">
        <v>3384</v>
      </c>
      <c r="B48" s="380" t="s">
        <v>3385</v>
      </c>
      <c r="C48" s="379"/>
      <c r="D48" s="4"/>
      <c r="E48" s="4"/>
      <c r="F48" s="4"/>
      <c r="G48" s="4"/>
      <c r="H48" s="4"/>
      <c r="I48" s="4"/>
      <c r="J48" s="4"/>
      <c r="K48" s="4"/>
      <c r="L48" s="4"/>
      <c r="M48" s="4"/>
      <c r="N48" s="4"/>
      <c r="O48" s="4"/>
      <c r="P48" s="4"/>
      <c r="Q48" s="4"/>
    </row>
    <row r="49" spans="1:17" ht="34.5" customHeight="1" x14ac:dyDescent="0.2">
      <c r="A49" s="271" t="s">
        <v>3386</v>
      </c>
      <c r="B49" s="378" t="s">
        <v>3387</v>
      </c>
      <c r="C49" s="379"/>
      <c r="D49" s="4"/>
      <c r="E49" s="4"/>
      <c r="F49" s="4"/>
      <c r="G49" s="4"/>
      <c r="H49" s="4"/>
      <c r="I49" s="4"/>
      <c r="J49" s="4"/>
      <c r="K49" s="4"/>
      <c r="L49" s="4"/>
      <c r="M49" s="4"/>
      <c r="N49" s="4"/>
      <c r="O49" s="4"/>
      <c r="P49" s="4"/>
      <c r="Q49" s="4"/>
    </row>
    <row r="50" spans="1:17" ht="34.5" customHeight="1" x14ac:dyDescent="0.2">
      <c r="A50" s="271" t="s">
        <v>3388</v>
      </c>
      <c r="B50" s="378" t="s">
        <v>3389</v>
      </c>
      <c r="C50" s="379"/>
      <c r="D50" s="4"/>
      <c r="E50" s="4"/>
      <c r="F50" s="4"/>
      <c r="G50" s="4"/>
      <c r="H50" s="4"/>
      <c r="I50" s="4"/>
      <c r="J50" s="4"/>
      <c r="K50" s="4"/>
      <c r="L50" s="4"/>
      <c r="M50" s="4"/>
      <c r="N50" s="4"/>
      <c r="O50" s="4"/>
      <c r="P50" s="4"/>
      <c r="Q50" s="4"/>
    </row>
    <row r="51" spans="1:17" ht="31.5" customHeight="1" x14ac:dyDescent="0.2">
      <c r="A51" s="271"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2023-01-25T08:47:38Z</cp:lastPrinted>
  <dcterms:created xsi:type="dcterms:W3CDTF">2022-04-01T05:14:30Z</dcterms:created>
  <dcterms:modified xsi:type="dcterms:W3CDTF">2023-02-03T11:35:40Z</dcterms:modified>
</cp:coreProperties>
</file>